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1425" windowWidth="15345" windowHeight="4485" tabRatio="804" activeTab="3"/>
  </bookViews>
  <sheets>
    <sheet name="КЮР" sheetId="206" r:id="rId1"/>
    <sheet name="МП" sheetId="148" r:id="rId2"/>
    <sheet name="Юноши" sheetId="132" r:id="rId3"/>
    <sheet name="Дети" sheetId="186" r:id="rId4"/>
  </sheets>
  <calcPr calcId="125725" refMode="R1C1"/>
</workbook>
</file>

<file path=xl/calcChain.xml><?xml version="1.0" encoding="utf-8"?>
<calcChain xmlns="http://schemas.openxmlformats.org/spreadsheetml/2006/main">
  <c r="R16" i="186"/>
  <c r="K20" i="132"/>
  <c r="N20"/>
  <c r="Q20"/>
  <c r="L20"/>
  <c r="K21"/>
  <c r="N21"/>
  <c r="Q21"/>
  <c r="U21"/>
  <c r="V21" s="1"/>
  <c r="R12" i="186"/>
  <c r="N12"/>
  <c r="O12" s="1"/>
  <c r="Q19" i="132"/>
  <c r="N19"/>
  <c r="O19" s="1"/>
  <c r="K19"/>
  <c r="L21"/>
  <c r="U19"/>
  <c r="V19" s="1"/>
  <c r="U20"/>
  <c r="V20" s="1"/>
  <c r="U18" i="148"/>
  <c r="V18" s="1"/>
  <c r="Q18"/>
  <c r="N18"/>
  <c r="K18"/>
  <c r="U20"/>
  <c r="V20" s="1"/>
  <c r="Q20"/>
  <c r="N20"/>
  <c r="K20"/>
  <c r="T10" i="206"/>
  <c r="W10"/>
  <c r="V10"/>
  <c r="P10"/>
  <c r="L10"/>
  <c r="R18" i="186"/>
  <c r="N18"/>
  <c r="O18" s="1"/>
  <c r="R14"/>
  <c r="N14"/>
  <c r="O14" s="1"/>
  <c r="N16"/>
  <c r="O16" s="1"/>
  <c r="N11" i="132"/>
  <c r="U11"/>
  <c r="V11" s="1"/>
  <c r="Q11"/>
  <c r="K11"/>
  <c r="U10"/>
  <c r="V10" s="1"/>
  <c r="Q10"/>
  <c r="N10"/>
  <c r="K10"/>
  <c r="O20" l="1"/>
  <c r="L19"/>
  <c r="A19"/>
  <c r="R20"/>
  <c r="O21"/>
  <c r="R21"/>
  <c r="A21"/>
  <c r="R19"/>
  <c r="A20"/>
  <c r="V12" i="186"/>
  <c r="Y10" i="206"/>
  <c r="V18" i="186"/>
  <c r="V14"/>
  <c r="V16"/>
  <c r="U15" i="148"/>
  <c r="V15" s="1"/>
  <c r="Q15"/>
  <c r="N15"/>
  <c r="K15"/>
  <c r="R19" i="186"/>
  <c r="S18" s="1"/>
  <c r="N19"/>
  <c r="O19" s="1"/>
  <c r="P18" s="1"/>
  <c r="Q14" i="132"/>
  <c r="Q15"/>
  <c r="N14"/>
  <c r="N15"/>
  <c r="K14"/>
  <c r="K15"/>
  <c r="Q12"/>
  <c r="N12"/>
  <c r="K12"/>
  <c r="U16" i="148"/>
  <c r="V16" s="1"/>
  <c r="Q16"/>
  <c r="N16"/>
  <c r="K16"/>
  <c r="R13" i="186"/>
  <c r="S12" s="1"/>
  <c r="N13"/>
  <c r="O13" s="1"/>
  <c r="P12" s="1"/>
  <c r="U17" i="132"/>
  <c r="V17" s="1"/>
  <c r="Q17"/>
  <c r="N17"/>
  <c r="K17"/>
  <c r="U12"/>
  <c r="V12" s="1"/>
  <c r="U15"/>
  <c r="V15" s="1"/>
  <c r="U14"/>
  <c r="V14" s="1"/>
  <c r="U13" i="148"/>
  <c r="V13" s="1"/>
  <c r="Q13"/>
  <c r="Q12"/>
  <c r="N13"/>
  <c r="N12"/>
  <c r="K13"/>
  <c r="K12"/>
  <c r="U12"/>
  <c r="V12" s="1"/>
  <c r="S14" i="186" l="1"/>
  <c r="P14"/>
  <c r="O11" i="132"/>
  <c r="A11"/>
  <c r="A10"/>
  <c r="L10"/>
  <c r="L11"/>
  <c r="O10"/>
  <c r="R11"/>
  <c r="R10"/>
  <c r="R14"/>
  <c r="A15" i="148"/>
  <c r="R15"/>
  <c r="O15"/>
  <c r="L15"/>
  <c r="S19" i="186"/>
  <c r="P19"/>
  <c r="V19"/>
  <c r="L14" i="132"/>
  <c r="O14"/>
  <c r="L12"/>
  <c r="R12"/>
  <c r="O15"/>
  <c r="L15"/>
  <c r="A15"/>
  <c r="A14"/>
  <c r="R15"/>
  <c r="O12"/>
  <c r="A12"/>
  <c r="L16" i="148"/>
  <c r="R16"/>
  <c r="O16"/>
  <c r="A16"/>
  <c r="R12"/>
  <c r="O13"/>
  <c r="A12"/>
  <c r="R13"/>
  <c r="V13" i="186"/>
  <c r="A12" s="1"/>
  <c r="P13"/>
  <c r="A13" i="148"/>
  <c r="L12"/>
  <c r="S13" i="186"/>
  <c r="L13" i="148"/>
  <c r="O12"/>
  <c r="A14" i="186" l="1"/>
  <c r="A19"/>
  <c r="A18"/>
  <c r="A13"/>
</calcChain>
</file>

<file path=xl/sharedStrings.xml><?xml version="1.0" encoding="utf-8"?>
<sst xmlns="http://schemas.openxmlformats.org/spreadsheetml/2006/main" count="325" uniqueCount="166">
  <si>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</si>
  <si>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</si>
  <si>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</si>
  <si>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</si>
  <si>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</si>
  <si>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</si>
  <si>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</si>
  <si>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</si>
  <si>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</si>
  <si>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</si>
  <si>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</si>
  <si>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</si>
  <si>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</si>
  <si>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</si>
  <si>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</si>
  <si>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</si>
  <si>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</si>
  <si>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</si>
  <si>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</si>
  <si>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</si>
  <si>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</si>
  <si>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</si>
  <si>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</si>
  <si>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</si>
  <si>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</si>
  <si>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</si>
  <si>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</si>
  <si>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</si>
  <si>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</si>
  <si>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</si>
  <si>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</si>
  <si>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</si>
  <si>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</si>
  <si>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</si>
  <si>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</si>
  <si>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</si>
  <si>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</si>
  <si>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</si>
  <si>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</si>
  <si>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плем.</t>
  </si>
  <si>
    <r>
      <t xml:space="preserve">ФИЛИМОНОВА </t>
    </r>
    <r>
      <rPr>
        <sz val="10"/>
        <rFont val="Times New Roman"/>
        <family val="1"/>
        <charset val="204"/>
      </rPr>
      <t>Полина</t>
    </r>
  </si>
  <si>
    <t>052495</t>
  </si>
  <si>
    <r>
      <t>ГРАЦИЯ-15</t>
    </r>
    <r>
      <rPr>
        <sz val="10"/>
        <rFont val="Times New Roman"/>
        <family val="1"/>
        <charset val="204"/>
      </rPr>
      <t>, коб., гнед., полукр., Авимор 1, г.Москва</t>
    </r>
  </si>
  <si>
    <t>026441</t>
  </si>
  <si>
    <t>Филимонова П.</t>
  </si>
  <si>
    <t>2006</t>
  </si>
  <si>
    <r>
      <t xml:space="preserve">САВИНОВА </t>
    </r>
    <r>
      <rPr>
        <sz val="10"/>
        <rFont val="Times New Roman"/>
        <family val="1"/>
        <charset val="204"/>
      </rPr>
      <t>Елизавета, 2006</t>
    </r>
  </si>
  <si>
    <t>021706</t>
  </si>
  <si>
    <t>ГБУ "СШ Битца" Москомспорта, г.Москва</t>
  </si>
  <si>
    <t>СРЕДНИЙ ПРИЗ №1</t>
  </si>
  <si>
    <r>
      <t>САММЕРВАЙН-14</t>
    </r>
    <r>
      <rPr>
        <sz val="10"/>
        <rFont val="Times New Roman"/>
        <family val="1"/>
        <charset val="204"/>
      </rPr>
      <t>, коб., вор., ганн., Сюрпрайз, Германия</t>
    </r>
  </si>
  <si>
    <t>027708</t>
  </si>
  <si>
    <t>Савинов О.</t>
  </si>
  <si>
    <t>ЛИЧНЫЙ ПРИЗ. ЮНОШИ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</si>
  <si>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</si>
  <si>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</si>
  <si>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</si>
  <si>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</si>
  <si>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t>Невенгловская А.</t>
  </si>
  <si>
    <t>Ч/В, г.Москва</t>
  </si>
  <si>
    <t>2001</t>
  </si>
  <si>
    <r>
      <t xml:space="preserve">ИЛЬИНА </t>
    </r>
    <r>
      <rPr>
        <sz val="10"/>
        <rFont val="Times New Roman"/>
        <family val="1"/>
        <charset val="204"/>
      </rPr>
      <t>Алина</t>
    </r>
  </si>
  <si>
    <t>024201</t>
  </si>
  <si>
    <t>Ч/В, Ивановская обл.</t>
  </si>
  <si>
    <r>
      <t>НЕВЕНГЛОВСКАЯ</t>
    </r>
    <r>
      <rPr>
        <sz val="10"/>
        <rFont val="Times New Roman"/>
        <family val="1"/>
        <charset val="204"/>
      </rPr>
      <t xml:space="preserve"> Анна</t>
    </r>
  </si>
  <si>
    <t>039491</t>
  </si>
  <si>
    <r>
      <t>ДА СИЛВА ЭЙТИ-14(148)</t>
    </r>
    <r>
      <rPr>
        <sz val="10"/>
        <rFont val="Times New Roman"/>
        <family val="1"/>
        <charset val="204"/>
      </rPr>
      <t>, мер., бул., нем.верх.пони, Д-Дэй ЭйТи, Германия</t>
    </r>
  </si>
  <si>
    <t>026852</t>
  </si>
  <si>
    <t>Емельянова М.</t>
  </si>
  <si>
    <r>
      <t>ЛЕДЖИ АРТИС-14</t>
    </r>
    <r>
      <rPr>
        <sz val="10"/>
        <rFont val="Times New Roman"/>
        <family val="1"/>
        <charset val="204"/>
      </rPr>
      <t>, мер., гнед., латв., Ливерпуль, Латвия</t>
    </r>
  </si>
  <si>
    <r>
      <t>ПРЕДВАРИТЕЛЬНЫЙ ПРИЗ. ЮНОШИ</t>
    </r>
    <r>
      <rPr>
        <sz val="14"/>
        <rFont val="Times New Roman"/>
        <family val="1"/>
        <charset val="204"/>
      </rPr>
      <t xml:space="preserve"> (общий зачёт)</t>
    </r>
  </si>
  <si>
    <r>
      <t>КОМАНДНЫЙ ПРИЗ. ДЕТИ</t>
    </r>
    <r>
      <rPr>
        <sz val="14"/>
        <rFont val="Times New Roman"/>
        <family val="1"/>
        <charset val="204"/>
      </rPr>
      <t xml:space="preserve"> (общий зачёт)</t>
    </r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</si>
  <si>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</si>
  <si>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t>009969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</si>
  <si>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</si>
  <si>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</si>
  <si>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</si>
  <si>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t>1972</t>
  </si>
  <si>
    <r>
      <t xml:space="preserve">ВОЛКОВА </t>
    </r>
    <r>
      <rPr>
        <sz val="10"/>
        <rFont val="Times New Roman"/>
        <family val="1"/>
        <charset val="204"/>
      </rPr>
      <t>Элона</t>
    </r>
  </si>
  <si>
    <t>002572</t>
  </si>
  <si>
    <r>
      <t>ДЖЕНЬКО-09</t>
    </r>
    <r>
      <rPr>
        <sz val="10"/>
        <rFont val="Times New Roman"/>
        <family val="1"/>
        <charset val="204"/>
      </rPr>
      <t>, мер., гнед., бельг.тепл., Фетиш ду Пас, Бельгия</t>
    </r>
  </si>
  <si>
    <t>013226</t>
  </si>
  <si>
    <t>Попов С.</t>
  </si>
  <si>
    <r>
      <rPr>
        <b/>
        <sz val="10"/>
        <rFont val="Times New Roman"/>
        <family val="1"/>
        <charset val="204"/>
      </rPr>
      <t>ЕМЕЛЬЯНОВА</t>
    </r>
    <r>
      <rPr>
        <sz val="10"/>
        <rFont val="Times New Roman"/>
        <family val="1"/>
        <charset val="204"/>
      </rPr>
      <t xml:space="preserve"> Ксения, 2009</t>
    </r>
  </si>
  <si>
    <t>046209</t>
  </si>
  <si>
    <r>
      <t>ЛОНДОН ДЖЕТ-17</t>
    </r>
    <r>
      <rPr>
        <sz val="10"/>
        <rFont val="Times New Roman"/>
        <family val="1"/>
        <charset val="204"/>
      </rPr>
      <t>, мер., гнед., ганн., Лондонтайм, Германия</t>
    </r>
  </si>
  <si>
    <t>028026</t>
  </si>
  <si>
    <t>Иванова П.</t>
  </si>
  <si>
    <t>Волкова А.</t>
  </si>
  <si>
    <t>029329</t>
  </si>
  <si>
    <t>Сизова М.</t>
  </si>
  <si>
    <r>
      <t>МАЭСТРО-13</t>
    </r>
    <r>
      <rPr>
        <sz val="10"/>
        <rFont val="Times New Roman"/>
        <family val="1"/>
        <charset val="204"/>
      </rPr>
      <t>, мер., гнед., ганн., Майлундс Куинтана Стар, Латвия</t>
    </r>
  </si>
  <si>
    <r>
      <t>РЭКТЦ ЛИССИ-08(134)</t>
    </r>
    <r>
      <rPr>
        <sz val="10"/>
        <rFont val="Times New Roman"/>
        <family val="1"/>
        <charset val="204"/>
      </rPr>
      <t>, коб., рыж., уэл.пони, Волдбергс Барт, Нидерланды</t>
    </r>
  </si>
  <si>
    <t>013615</t>
  </si>
  <si>
    <t>050607</t>
  </si>
  <si>
    <r>
      <t>КАПРАНЧИКОВА</t>
    </r>
    <r>
      <rPr>
        <sz val="10"/>
        <rFont val="Times New Roman"/>
        <family val="1"/>
        <charset val="204"/>
      </rPr>
      <t xml:space="preserve"> Алиса</t>
    </r>
  </si>
  <si>
    <r>
      <t>СИР АРИЭЛЬ-16</t>
    </r>
    <r>
      <rPr>
        <sz val="10"/>
        <rFont val="Times New Roman"/>
        <family val="1"/>
        <charset val="204"/>
      </rPr>
      <t>, жер., вор., ольд., Сир Доннервел, Россия</t>
    </r>
  </si>
  <si>
    <t>Тугбаева А.</t>
  </si>
  <si>
    <r>
      <t>КАЛЬВАДОС-11</t>
    </r>
    <r>
      <rPr>
        <sz val="10"/>
        <rFont val="Times New Roman"/>
        <family val="1"/>
        <charset val="204"/>
      </rPr>
      <t>, мер., т-гнед., вестф., Крист, Германия</t>
    </r>
  </si>
  <si>
    <t>015770</t>
  </si>
  <si>
    <t>Ильина Е.</t>
  </si>
  <si>
    <t>КСК "Престиж", МО</t>
  </si>
  <si>
    <r>
      <t>ХАЛЕПА</t>
    </r>
    <r>
      <rPr>
        <sz val="10"/>
        <rFont val="Times New Roman"/>
        <family val="1"/>
        <charset val="204"/>
      </rPr>
      <t xml:space="preserve"> Олеся, 2004</t>
    </r>
  </si>
  <si>
    <t>099504</t>
  </si>
  <si>
    <r>
      <t>ПРАДА-12</t>
    </r>
    <r>
      <rPr>
        <sz val="10"/>
        <rFont val="Times New Roman"/>
        <family val="1"/>
        <charset val="204"/>
      </rPr>
      <t>, коб., вор., РВП, Родник 3, ПКХ "Премиум"</t>
    </r>
  </si>
  <si>
    <t>016358</t>
  </si>
  <si>
    <t>Пчелина Т.</t>
  </si>
  <si>
    <r>
      <rPr>
        <b/>
        <sz val="10"/>
        <rFont val="Times New Roman"/>
        <family val="1"/>
        <charset val="204"/>
      </rPr>
      <t>СИЗОВА</t>
    </r>
    <r>
      <rPr>
        <sz val="10"/>
        <rFont val="Times New Roman"/>
        <family val="1"/>
        <charset val="204"/>
      </rPr>
      <t xml:space="preserve"> Ксения, 2007</t>
    </r>
  </si>
  <si>
    <t>МАЛЫЙ ПРИЗ</t>
  </si>
  <si>
    <t>Общий зачёт.</t>
  </si>
  <si>
    <t>Кол.ош.</t>
  </si>
  <si>
    <t>Зачёт для спортсменов-любителей.</t>
  </si>
  <si>
    <t>1987</t>
  </si>
  <si>
    <t>Зачёты: для детей, спортсменов-любителей, общий.</t>
  </si>
  <si>
    <t>Зачёт для детей.</t>
  </si>
  <si>
    <t>«ЗИМНИЙ КУБОК КСК «КОНКОРД»</t>
  </si>
  <si>
    <t>20 ноября 2022 г.</t>
  </si>
  <si>
    <t>029125</t>
  </si>
  <si>
    <t>2008</t>
  </si>
  <si>
    <r>
      <t>КАЛЕДИН</t>
    </r>
    <r>
      <rPr>
        <sz val="10"/>
        <color indexed="8"/>
        <rFont val="Times New Roman"/>
        <family val="1"/>
        <charset val="204"/>
      </rPr>
      <t xml:space="preserve"> Матвей, 2008</t>
    </r>
  </si>
  <si>
    <t>021708</t>
  </si>
  <si>
    <r>
      <t>СЕНТ ТРОПЭ-09</t>
    </r>
    <r>
      <rPr>
        <sz val="10"/>
        <rFont val="Times New Roman"/>
        <family val="1"/>
        <charset val="204"/>
      </rPr>
      <t>, мер., гнед., трак., Эгеюс, КСК "Взлёт"</t>
    </r>
  </si>
  <si>
    <t>019740</t>
  </si>
  <si>
    <t>Каледин М.</t>
  </si>
  <si>
    <r>
      <t>МАНИСА-17</t>
    </r>
    <r>
      <rPr>
        <sz val="10"/>
        <rFont val="Times New Roman"/>
        <family val="1"/>
        <charset val="204"/>
      </rPr>
      <t>, коб., гнед., бавар., Мэрлин, Россия</t>
    </r>
  </si>
  <si>
    <t>029577</t>
  </si>
  <si>
    <r>
      <t>ХАЙЛАЙТ-12</t>
    </r>
    <r>
      <rPr>
        <sz val="10"/>
        <rFont val="Times New Roman"/>
        <family val="1"/>
        <charset val="204"/>
      </rPr>
      <t>, коб., вор., голл.тепл., Чинук, Нидерланды</t>
    </r>
  </si>
  <si>
    <t>021907</t>
  </si>
  <si>
    <t>Иванова Т.</t>
  </si>
  <si>
    <t>013404</t>
  </si>
  <si>
    <r>
      <t>ФЛОЙД-12</t>
    </r>
    <r>
      <rPr>
        <sz val="10"/>
        <rFont val="Times New Roman"/>
        <family val="1"/>
        <charset val="204"/>
      </rPr>
      <t>, мер., гнед., вестф., Флорианус, Германия</t>
    </r>
  </si>
  <si>
    <t>018227</t>
  </si>
  <si>
    <t>Волков В.</t>
  </si>
  <si>
    <t>Ч/В, Кировская обл.</t>
  </si>
  <si>
    <r>
      <t xml:space="preserve">МАКСИМОВА </t>
    </r>
    <r>
      <rPr>
        <sz val="10"/>
        <rFont val="Times New Roman"/>
        <family val="1"/>
        <charset val="204"/>
      </rPr>
      <t>Варвара, 2005</t>
    </r>
  </si>
  <si>
    <t>024505</t>
  </si>
  <si>
    <r>
      <t>ЭЧУКА-09</t>
    </r>
    <r>
      <rPr>
        <sz val="10"/>
        <rFont val="Times New Roman"/>
        <family val="1"/>
        <charset val="204"/>
      </rPr>
      <t>, мер., гнед., голл.тепл., Джонсон, Нидерланды</t>
    </r>
  </si>
  <si>
    <t>021494</t>
  </si>
  <si>
    <t>Максимова Е.</t>
  </si>
  <si>
    <r>
      <t>СУЛЕЙМАНОВА</t>
    </r>
    <r>
      <rPr>
        <sz val="10"/>
        <rFont val="Times New Roman"/>
        <family val="1"/>
        <charset val="204"/>
      </rPr>
      <t xml:space="preserve"> София, 2008</t>
    </r>
  </si>
  <si>
    <t>068308</t>
  </si>
  <si>
    <t>1 юн.</t>
  </si>
  <si>
    <r>
      <t>ПАПРИКА-14</t>
    </r>
    <r>
      <rPr>
        <sz val="10"/>
        <rFont val="Times New Roman"/>
        <family val="1"/>
        <charset val="204"/>
      </rPr>
      <t>, коб., рыж. полукр., Патриот, Хакасия Респ</t>
    </r>
  </si>
  <si>
    <t>020087</t>
  </si>
  <si>
    <t>Красова Е.</t>
  </si>
  <si>
    <r>
      <t>ЭСПРЕССО-ДЖИ-13</t>
    </r>
    <r>
      <rPr>
        <sz val="10"/>
        <rFont val="Times New Roman"/>
        <family val="1"/>
        <charset val="204"/>
      </rPr>
      <t>, мер., гнед., лит.полукр., Эльдорадо, Литва</t>
    </r>
  </si>
  <si>
    <t>019795</t>
  </si>
  <si>
    <t>Алискина О.</t>
  </si>
  <si>
    <r>
      <rPr>
        <b/>
        <sz val="10"/>
        <rFont val="Times New Roman"/>
        <family val="1"/>
        <charset val="204"/>
      </rPr>
      <t>ПРОТОПОПОВА</t>
    </r>
    <r>
      <rPr>
        <sz val="10"/>
        <rFont val="Times New Roman"/>
        <family val="1"/>
        <charset val="204"/>
      </rPr>
      <t xml:space="preserve"> Екатерина, 2008</t>
    </r>
  </si>
  <si>
    <t>087508</t>
  </si>
  <si>
    <r>
      <t>ВЕРЕЯ-09</t>
    </r>
    <r>
      <rPr>
        <sz val="10"/>
        <rFont val="Times New Roman"/>
        <family val="1"/>
        <charset val="204"/>
      </rPr>
      <t>, коб., гнед., ганн., Вольфрам, КСК "Альфарес"</t>
    </r>
  </si>
  <si>
    <t>011608</t>
  </si>
  <si>
    <t>Птичка Т.</t>
  </si>
  <si>
    <r>
      <t>Кличка лошади, г.р.</t>
    </r>
    <r>
      <rPr>
        <sz val="11"/>
        <rFont val="Times New Roman"/>
        <family val="1"/>
        <charset val="204"/>
      </rPr>
      <t>, пол, масть, порода, отец, место рождения</t>
    </r>
  </si>
  <si>
    <t>Рег.№ лошади</t>
  </si>
  <si>
    <t>% за технику</t>
  </si>
  <si>
    <t>% за артистизм</t>
  </si>
  <si>
    <t>% общий</t>
  </si>
  <si>
    <r>
      <t xml:space="preserve">Судьи: Н - Панфилов К.М. </t>
    </r>
    <r>
      <rPr>
        <sz val="11"/>
        <rFont val="Times New Roman"/>
        <family val="1"/>
        <charset val="204"/>
      </rPr>
      <t xml:space="preserve">(1К, г.Москва),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-Ушакова О.А.</t>
    </r>
    <r>
      <rPr>
        <sz val="11"/>
        <rFont val="Times New Roman"/>
        <family val="1"/>
        <charset val="204"/>
      </rPr>
      <t xml:space="preserve"> (1К, Московская обл.).</t>
    </r>
  </si>
  <si>
    <t>КЮР БОЛЬШОГО ПРИЗА</t>
  </si>
  <si>
    <r>
      <rPr>
        <b/>
        <sz val="11"/>
        <rFont val="Times New Roman"/>
        <family val="1"/>
        <charset val="204"/>
      </rPr>
      <t>Судьи: Н - Панфилов К.М.</t>
    </r>
    <r>
      <rPr>
        <sz val="11"/>
        <rFont val="Times New Roman"/>
        <family val="1"/>
        <charset val="204"/>
      </rPr>
      <t xml:space="preserve"> (1К, г.Москва), </t>
    </r>
    <r>
      <rPr>
        <b/>
        <sz val="11"/>
        <rFont val="Times New Roman"/>
        <family val="1"/>
        <charset val="204"/>
      </rPr>
      <t>С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В -Ушакова О.А. </t>
    </r>
    <r>
      <rPr>
        <sz val="11"/>
        <rFont val="Times New Roman"/>
        <family val="1"/>
        <charset val="204"/>
      </rPr>
      <t>(1К, Московская обл.).</t>
    </r>
  </si>
  <si>
    <t>СРЕДНИЙ ПРИЗ №2</t>
  </si>
  <si>
    <t>Зачёты: для спортсменов-любителей, общий.</t>
  </si>
  <si>
    <r>
      <t>КОМАНДЫЙ ПРИЗ. ЮНОШИ</t>
    </r>
    <r>
      <rPr>
        <sz val="14"/>
        <rFont val="Times New Roman"/>
        <family val="1"/>
        <charset val="204"/>
      </rPr>
      <t xml:space="preserve"> (общий зачёт)</t>
    </r>
  </si>
  <si>
    <r>
      <t>ВАРДАНЯН</t>
    </r>
    <r>
      <rPr>
        <sz val="10"/>
        <color indexed="8"/>
        <rFont val="Times New Roman"/>
        <family val="1"/>
        <charset val="204"/>
      </rPr>
      <t xml:space="preserve"> Ариана</t>
    </r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</si>
  <si>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Панфилов К.М. </t>
    </r>
    <r>
      <rPr>
        <sz val="11"/>
        <rFont val="Times New Roman"/>
        <family val="1"/>
        <charset val="204"/>
      </rPr>
      <t xml:space="preserve">(1К, г.Москва); </t>
    </r>
    <r>
      <rPr>
        <b/>
        <sz val="11"/>
        <rFont val="Times New Roman"/>
        <family val="1"/>
        <charset val="204"/>
      </rPr>
      <t>С - Ущакова О.А.</t>
    </r>
    <r>
      <rPr>
        <sz val="11"/>
        <rFont val="Times New Roman"/>
        <family val="1"/>
        <charset val="204"/>
      </rPr>
      <t xml:space="preserve"> (1К, Московская обл.).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</si>
</sst>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0" fontId="24" fillId="2" borderId="0" applyBorder="0" applyProtection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1" fillId="0" borderId="0"/>
    <xf numFmtId="0" fontId="1" fillId="0" borderId="0"/>
    <xf numFmtId="0" fontId="29" fillId="0" borderId="0"/>
  </cellStyleXfs>
  <cellXfs count="241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7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7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7" fillId="0" borderId="1" xfId="7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71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75" applyFont="1" applyFill="1" applyBorder="1" applyAlignment="1">
      <alignment horizontal="left" vertical="center" wrapText="1"/>
    </xf>
    <xf numFmtId="0" fontId="7" fillId="0" borderId="1" xfId="76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164" fontId="6" fillId="0" borderId="4" xfId="33" applyNumberFormat="1" applyFont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6" fillId="0" borderId="4" xfId="33" applyNumberFormat="1" applyFont="1" applyBorder="1" applyAlignment="1">
      <alignment horizontal="center" vertical="center"/>
    </xf>
    <xf numFmtId="0" fontId="6" fillId="0" borderId="4" xfId="33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vertical="center" wrapText="1"/>
      <protection locked="0"/>
    </xf>
    <xf numFmtId="0" fontId="7" fillId="0" borderId="1" xfId="65" applyFont="1" applyFill="1" applyBorder="1" applyAlignment="1">
      <alignment horizontal="left" vertical="center" wrapText="1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7" fillId="0" borderId="1" xfId="73" applyFont="1" applyFill="1" applyBorder="1" applyAlignment="1">
      <alignment horizontal="left" vertical="center" wrapText="1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7" fillId="0" borderId="1" xfId="75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" fillId="0" borderId="0" xfId="68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6" applyFont="1" applyFill="1" applyBorder="1" applyAlignment="1">
      <alignment horizontal="left" vertical="center" wrapText="1"/>
    </xf>
    <xf numFmtId="0" fontId="6" fillId="0" borderId="7" xfId="45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72" applyFont="1" applyFill="1" applyBorder="1" applyAlignment="1">
      <alignment horizontal="left" vertical="center" wrapText="1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74" applyFont="1" applyFill="1" applyBorder="1" applyAlignment="1">
      <alignment horizontal="left" vertical="center" wrapText="1"/>
    </xf>
    <xf numFmtId="49" fontId="25" fillId="0" borderId="1" xfId="5" applyNumberFormat="1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64" applyFont="1" applyFill="1" applyBorder="1" applyAlignment="1">
      <alignment horizontal="left" vertical="center" wrapText="1"/>
    </xf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left" vertical="center" wrapText="1"/>
    </xf>
    <xf numFmtId="0" fontId="10" fillId="0" borderId="3" xfId="5" applyFont="1" applyBorder="1"/>
    <xf numFmtId="0" fontId="30" fillId="0" borderId="9" xfId="0" applyFont="1" applyFill="1" applyBorder="1" applyAlignment="1">
      <alignment horizontal="center" vertical="center" wrapText="1"/>
    </xf>
    <xf numFmtId="49" fontId="6" fillId="0" borderId="1" xfId="75" applyNumberFormat="1" applyFont="1" applyFill="1" applyBorder="1" applyAlignment="1">
      <alignment horizontal="center" vertical="center" wrapText="1"/>
    </xf>
    <xf numFmtId="49" fontId="12" fillId="0" borderId="1" xfId="65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10"/>
    <xf numFmtId="165" fontId="7" fillId="0" borderId="1" xfId="10" applyNumberFormat="1" applyFont="1" applyBorder="1" applyAlignment="1">
      <alignment horizontal="center" vertical="center"/>
    </xf>
    <xf numFmtId="0" fontId="7" fillId="0" borderId="0" xfId="68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4" fontId="6" fillId="0" borderId="0" xfId="33" applyNumberFormat="1" applyFont="1" applyBorder="1" applyAlignment="1">
      <alignment horizontal="center" vertical="center"/>
    </xf>
    <xf numFmtId="0" fontId="19" fillId="0" borderId="0" xfId="45" applyFont="1" applyFill="1" applyBorder="1" applyAlignment="1">
      <alignment horizontal="center" vertical="center"/>
    </xf>
    <xf numFmtId="0" fontId="32" fillId="0" borderId="1" xfId="75" applyFont="1" applyFill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10" fillId="0" borderId="1" xfId="10" applyFont="1" applyBorder="1" applyAlignment="1">
      <alignment horizontal="center" vertical="center" textRotation="90" wrapText="1"/>
    </xf>
    <xf numFmtId="165" fontId="6" fillId="0" borderId="1" xfId="1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165" fontId="6" fillId="0" borderId="0" xfId="10" applyNumberFormat="1" applyFont="1" applyBorder="1" applyAlignment="1">
      <alignment horizontal="center" vertical="center"/>
    </xf>
    <xf numFmtId="165" fontId="7" fillId="0" borderId="0" xfId="10" applyNumberFormat="1" applyFont="1" applyBorder="1" applyAlignment="1">
      <alignment horizontal="center" vertical="center"/>
    </xf>
    <xf numFmtId="0" fontId="2" fillId="0" borderId="0" xfId="0" applyFont="1" applyFill="1"/>
    <xf numFmtId="0" fontId="26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1" xfId="69" applyFont="1" applyFill="1" applyBorder="1" applyAlignment="1" applyProtection="1">
      <alignment horizontal="center" vertical="center" textRotation="90" wrapText="1"/>
      <protection locked="0"/>
    </xf>
    <xf numFmtId="0" fontId="11" fillId="0" borderId="1" xfId="10" applyFont="1" applyBorder="1" applyAlignment="1">
      <alignment horizontal="center" vertical="center" textRotation="90" wrapText="1"/>
    </xf>
    <xf numFmtId="0" fontId="11" fillId="0" borderId="1" xfId="10" applyFont="1" applyBorder="1" applyAlignment="1">
      <alignment horizontal="center" vertical="center" wrapText="1"/>
    </xf>
    <xf numFmtId="0" fontId="10" fillId="0" borderId="1" xfId="33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right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9" xfId="33" applyFont="1" applyBorder="1" applyAlignment="1">
      <alignment horizontal="center" vertical="center"/>
    </xf>
    <xf numFmtId="0" fontId="26" fillId="0" borderId="10" xfId="33" applyFont="1" applyBorder="1" applyAlignment="1">
      <alignment horizontal="center" vertical="center"/>
    </xf>
    <xf numFmtId="0" fontId="26" fillId="0" borderId="8" xfId="33" applyFont="1" applyBorder="1" applyAlignment="1">
      <alignment horizontal="center" vertical="center"/>
    </xf>
    <xf numFmtId="0" fontId="11" fillId="0" borderId="13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14" xfId="33" applyFont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11" fillId="0" borderId="13" xfId="33" applyFont="1" applyFill="1" applyBorder="1" applyAlignment="1">
      <alignment horizontal="center" vertical="center" wrapText="1"/>
    </xf>
    <xf numFmtId="0" fontId="11" fillId="0" borderId="7" xfId="33" applyFont="1" applyFill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0" xfId="5" applyFont="1" applyBorder="1" applyAlignment="1">
      <alignment horizontal="right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17" xfId="33" applyFont="1" applyFill="1" applyBorder="1" applyAlignment="1">
      <alignment horizontal="center" vertical="center" wrapText="1"/>
    </xf>
    <xf numFmtId="0" fontId="11" fillId="0" borderId="18" xfId="33" applyFont="1" applyFill="1" applyBorder="1" applyAlignment="1">
      <alignment horizontal="center" vertical="center" wrapText="1"/>
    </xf>
    <xf numFmtId="0" fontId="8" fillId="0" borderId="9" xfId="33" applyFont="1" applyBorder="1" applyAlignment="1">
      <alignment horizontal="center" vertical="center"/>
    </xf>
    <xf numFmtId="0" fontId="8" fillId="0" borderId="10" xfId="33" applyFont="1" applyBorder="1" applyAlignment="1">
      <alignment horizontal="center" vertical="center"/>
    </xf>
    <xf numFmtId="0" fontId="8" fillId="0" borderId="8" xfId="33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textRotation="90" wrapText="1"/>
    </xf>
    <xf numFmtId="0" fontId="10" fillId="0" borderId="3" xfId="5" applyFont="1" applyBorder="1"/>
    <xf numFmtId="0" fontId="10" fillId="0" borderId="4" xfId="5" applyFont="1" applyFill="1" applyBorder="1" applyAlignment="1"/>
    <xf numFmtId="0" fontId="11" fillId="0" borderId="11" xfId="10" applyFont="1" applyFill="1" applyBorder="1" applyAlignment="1">
      <alignment horizontal="center" vertical="center" textRotation="90" wrapText="1"/>
    </xf>
    <xf numFmtId="0" fontId="11" fillId="0" borderId="12" xfId="10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1" fillId="0" borderId="18" xfId="33" applyFont="1" applyBorder="1" applyAlignment="1">
      <alignment horizontal="center" vertical="center" wrapText="1"/>
    </xf>
    <xf numFmtId="0" fontId="11" fillId="0" borderId="13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1" xfId="10" applyFont="1" applyBorder="1" applyAlignment="1">
      <alignment horizontal="center" vertical="center" textRotation="90" wrapText="1"/>
    </xf>
    <xf numFmtId="0" fontId="11" fillId="0" borderId="12" xfId="1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45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1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19" xfId="10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3" xfId="69" applyFont="1" applyFill="1" applyBorder="1" applyAlignment="1" applyProtection="1">
      <alignment horizontal="center" vertical="center" textRotation="90" wrapText="1"/>
      <protection locked="0"/>
    </xf>
    <xf numFmtId="0" fontId="11" fillId="0" borderId="19" xfId="10" applyFont="1" applyFill="1" applyBorder="1" applyAlignment="1">
      <alignment horizontal="center" vertical="center" wrapText="1"/>
    </xf>
    <xf numFmtId="0" fontId="10" fillId="0" borderId="1" xfId="10" applyFont="1" applyFill="1" applyBorder="1"/>
  </cellXfs>
  <cellStyles count="85">
    <cellStyle name="Excel_BuiltIn_Пояснение" xfId="1"/>
    <cellStyle name="Normal 2" xfId="2"/>
    <cellStyle name="Обычный" xfId="0" builtinId="0"/>
    <cellStyle name="Обычный 10" xfId="82"/>
    <cellStyle name="Обычный 10 2" xfId="3"/>
    <cellStyle name="Обычный 10 3" xfId="4"/>
    <cellStyle name="Обычный 11" xfId="83"/>
    <cellStyle name="Обычный 11 10" xfId="5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" xfId="8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64"/>
    <cellStyle name="Обычный_Детские выездка.xls5_старт фаворит" xfId="65"/>
    <cellStyle name="Обычный_конкур f 2" xfId="66"/>
    <cellStyle name="Обычный_конкур1" xfId="67"/>
    <cellStyle name="Обычный_конкур1 2" xfId="68"/>
    <cellStyle name="Обычный_Лист Microsoft Excel" xfId="69"/>
    <cellStyle name="Обычный_Лист1 2" xfId="70"/>
    <cellStyle name="Обычный_Лист1 2 2 2" xfId="71"/>
    <cellStyle name="Обычный_Нижний-10" xfId="72"/>
    <cellStyle name="Обычный_Россия (В) юниоры" xfId="73"/>
    <cellStyle name="Обычный_Россия (В) юниоры 3" xfId="74"/>
    <cellStyle name="Обычный_Тех.рез.езда молод.лош." xfId="75"/>
    <cellStyle name="Обычный_ЧМ выездка" xfId="76"/>
    <cellStyle name="то" xfId="77"/>
    <cellStyle name="то 2" xfId="78"/>
    <cellStyle name="то 3" xfId="79"/>
    <cellStyle name="то 4" xfId="80"/>
    <cellStyle name="то 5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95674</xdr:colOff>
      <xdr:row>0</xdr:row>
      <xdr:rowOff>0</xdr:rowOff>
    </xdr:from>
    <xdr:to>
      <xdr:col>24</xdr:col>
      <xdr:colOff>575734</xdr:colOff>
      <xdr:row>3</xdr:row>
      <xdr:rowOff>160020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67741" y="0"/>
          <a:ext cx="1411393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5</xdr:col>
      <xdr:colOff>213360</xdr:colOff>
      <xdr:row>2</xdr:row>
      <xdr:rowOff>167640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860"/>
          <a:ext cx="269748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259080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1880" y="0"/>
          <a:ext cx="1070610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144780</xdr:colOff>
      <xdr:row>0</xdr:row>
      <xdr:rowOff>0</xdr:rowOff>
    </xdr:from>
    <xdr:to>
      <xdr:col>21</xdr:col>
      <xdr:colOff>563880</xdr:colOff>
      <xdr:row>3</xdr:row>
      <xdr:rowOff>38100</xdr:rowOff>
    </xdr:to>
    <xdr:pic>
      <xdr:nvPicPr>
        <xdr:cNvPr id="27039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7580" y="0"/>
          <a:ext cx="11963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379095</xdr:colOff>
      <xdr:row>2</xdr:row>
      <xdr:rowOff>150495</xdr:rowOff>
    </xdr:to>
    <xdr:pic>
      <xdr:nvPicPr>
        <xdr:cNvPr id="270400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379095</xdr:colOff>
      <xdr:row>2</xdr:row>
      <xdr:rowOff>150495</xdr:rowOff>
    </xdr:to>
    <xdr:pic>
      <xdr:nvPicPr>
        <xdr:cNvPr id="27040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139065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205740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139065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205740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139065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68880" y="78409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205740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68880" y="78409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139065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468880" y="82448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205740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2468880" y="82448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202142</xdr:colOff>
      <xdr:row>2</xdr:row>
      <xdr:rowOff>161925</xdr:rowOff>
    </xdr:to>
    <xdr:pic>
      <xdr:nvPicPr>
        <xdr:cNvPr id="17287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59265</xdr:colOff>
      <xdr:row>0</xdr:row>
      <xdr:rowOff>19051</xdr:rowOff>
    </xdr:from>
    <xdr:to>
      <xdr:col>21</xdr:col>
      <xdr:colOff>561974</xdr:colOff>
      <xdr:row>2</xdr:row>
      <xdr:rowOff>364823</xdr:rowOff>
    </xdr:to>
    <xdr:pic>
      <xdr:nvPicPr>
        <xdr:cNvPr id="1728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10532" y="19051"/>
          <a:ext cx="1146175" cy="1107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10</xdr:row>
      <xdr:rowOff>0</xdr:rowOff>
    </xdr:from>
    <xdr:to>
      <xdr:col>5</xdr:col>
      <xdr:colOff>59267</xdr:colOff>
      <xdr:row>11</xdr:row>
      <xdr:rowOff>237066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921933" y="4665133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77260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929467" y="53340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143935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2929467" y="53340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14</xdr:row>
      <xdr:rowOff>0</xdr:rowOff>
    </xdr:from>
    <xdr:to>
      <xdr:col>5</xdr:col>
      <xdr:colOff>59267</xdr:colOff>
      <xdr:row>15</xdr:row>
      <xdr:rowOff>143935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1921933" y="53340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246591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520440" y="1361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313266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3520440" y="1361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11</xdr:row>
      <xdr:rowOff>0</xdr:rowOff>
    </xdr:from>
    <xdr:to>
      <xdr:col>5</xdr:col>
      <xdr:colOff>59267</xdr:colOff>
      <xdr:row>12</xdr:row>
      <xdr:rowOff>237067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170392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237067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11</xdr:row>
      <xdr:rowOff>0</xdr:rowOff>
    </xdr:from>
    <xdr:to>
      <xdr:col>5</xdr:col>
      <xdr:colOff>59267</xdr:colOff>
      <xdr:row>12</xdr:row>
      <xdr:rowOff>237067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12</xdr:row>
      <xdr:rowOff>0</xdr:rowOff>
    </xdr:from>
    <xdr:to>
      <xdr:col>5</xdr:col>
      <xdr:colOff>59267</xdr:colOff>
      <xdr:row>13</xdr:row>
      <xdr:rowOff>237067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1921933" y="5240867"/>
          <a:ext cx="1083734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12</xdr:row>
      <xdr:rowOff>0</xdr:rowOff>
    </xdr:from>
    <xdr:to>
      <xdr:col>5</xdr:col>
      <xdr:colOff>59267</xdr:colOff>
      <xdr:row>13</xdr:row>
      <xdr:rowOff>237067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13</xdr:row>
      <xdr:rowOff>0</xdr:rowOff>
    </xdr:from>
    <xdr:to>
      <xdr:col>5</xdr:col>
      <xdr:colOff>59267</xdr:colOff>
      <xdr:row>14</xdr:row>
      <xdr:rowOff>237067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1921933" y="5240867"/>
          <a:ext cx="1083734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13</xdr:row>
      <xdr:rowOff>0</xdr:rowOff>
    </xdr:from>
    <xdr:to>
      <xdr:col>5</xdr:col>
      <xdr:colOff>59267</xdr:colOff>
      <xdr:row>14</xdr:row>
      <xdr:rowOff>237067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1921933" y="4927600"/>
          <a:ext cx="1083734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255059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321734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14</xdr:row>
      <xdr:rowOff>0</xdr:rowOff>
    </xdr:from>
    <xdr:to>
      <xdr:col>5</xdr:col>
      <xdr:colOff>59267</xdr:colOff>
      <xdr:row>15</xdr:row>
      <xdr:rowOff>321734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1921933" y="5240867"/>
          <a:ext cx="1083734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200400" y="4936067"/>
          <a:ext cx="76200" cy="49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3200400" y="4936067"/>
          <a:ext cx="76200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14</xdr:row>
      <xdr:rowOff>0</xdr:rowOff>
    </xdr:from>
    <xdr:to>
      <xdr:col>5</xdr:col>
      <xdr:colOff>59267</xdr:colOff>
      <xdr:row>15</xdr:row>
      <xdr:rowOff>237067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921933" y="4936067"/>
          <a:ext cx="1075267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170391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200400" y="3801533"/>
          <a:ext cx="76200" cy="49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237066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3200400" y="3801533"/>
          <a:ext cx="76200" cy="558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161924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3200400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228599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3200400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170392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937933" y="45296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237067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937933" y="45296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12</xdr:row>
      <xdr:rowOff>0</xdr:rowOff>
    </xdr:from>
    <xdr:to>
      <xdr:col>5</xdr:col>
      <xdr:colOff>59267</xdr:colOff>
      <xdr:row>13</xdr:row>
      <xdr:rowOff>237067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1921933" y="4529667"/>
          <a:ext cx="1075267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13</xdr:row>
      <xdr:rowOff>0</xdr:rowOff>
    </xdr:from>
    <xdr:to>
      <xdr:col>5</xdr:col>
      <xdr:colOff>59267</xdr:colOff>
      <xdr:row>14</xdr:row>
      <xdr:rowOff>237067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1921933" y="4936067"/>
          <a:ext cx="1075267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170392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937933" y="49360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237067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937933" y="49360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1143000</xdr:colOff>
      <xdr:row>13</xdr:row>
      <xdr:rowOff>0</xdr:rowOff>
    </xdr:from>
    <xdr:to>
      <xdr:col>5</xdr:col>
      <xdr:colOff>59267</xdr:colOff>
      <xdr:row>14</xdr:row>
      <xdr:rowOff>237067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1921933" y="4936067"/>
          <a:ext cx="1075267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"/>
  <sheetViews>
    <sheetView zoomScale="90" zoomScaleNormal="90" workbookViewId="0">
      <selection activeCell="F17" sqref="F17"/>
    </sheetView>
  </sheetViews>
  <sheetFormatPr defaultRowHeight="12.75"/>
  <cols>
    <col min="1" max="1" width="4.7109375" customWidth="1"/>
    <col min="2" max="2" width="6.7109375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36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2" width="8.7109375" customWidth="1"/>
    <col min="13" max="13" width="4.7109375" customWidth="1"/>
    <col min="14" max="16" width="8.7109375" customWidth="1"/>
    <col min="17" max="17" width="4.7109375" customWidth="1"/>
    <col min="18" max="20" width="8.7109375" customWidth="1"/>
    <col min="21" max="21" width="4.7109375" customWidth="1"/>
    <col min="22" max="23" width="8.7109375" customWidth="1"/>
    <col min="24" max="24" width="4.7109375" customWidth="1"/>
    <col min="25" max="25" width="8.7109375" customWidth="1"/>
    <col min="257" max="257" width="4.7109375" customWidth="1"/>
    <col min="258" max="258" width="0" hidden="1" customWidth="1"/>
    <col min="259" max="259" width="24.7109375" customWidth="1"/>
    <col min="260" max="260" width="0" hidden="1" customWidth="1"/>
    <col min="261" max="261" width="6.7109375" customWidth="1"/>
    <col min="262" max="262" width="36.7109375" customWidth="1"/>
    <col min="263" max="264" width="0" hidden="1" customWidth="1"/>
    <col min="265" max="265" width="22.7109375" customWidth="1"/>
    <col min="266" max="268" width="8.7109375" customWidth="1"/>
    <col min="269" max="269" width="4.7109375" customWidth="1"/>
    <col min="270" max="272" width="8.7109375" customWidth="1"/>
    <col min="273" max="273" width="4.7109375" customWidth="1"/>
    <col min="274" max="276" width="8.7109375" customWidth="1"/>
    <col min="277" max="277" width="4.7109375" customWidth="1"/>
    <col min="278" max="279" width="8.7109375" customWidth="1"/>
    <col min="280" max="280" width="4.7109375" customWidth="1"/>
    <col min="281" max="281" width="8.7109375" customWidth="1"/>
    <col min="513" max="513" width="4.7109375" customWidth="1"/>
    <col min="514" max="514" width="0" hidden="1" customWidth="1"/>
    <col min="515" max="515" width="24.7109375" customWidth="1"/>
    <col min="516" max="516" width="0" hidden="1" customWidth="1"/>
    <col min="517" max="517" width="6.7109375" customWidth="1"/>
    <col min="518" max="518" width="36.7109375" customWidth="1"/>
    <col min="519" max="520" width="0" hidden="1" customWidth="1"/>
    <col min="521" max="521" width="22.7109375" customWidth="1"/>
    <col min="522" max="524" width="8.7109375" customWidth="1"/>
    <col min="525" max="525" width="4.7109375" customWidth="1"/>
    <col min="526" max="528" width="8.7109375" customWidth="1"/>
    <col min="529" max="529" width="4.7109375" customWidth="1"/>
    <col min="530" max="532" width="8.7109375" customWidth="1"/>
    <col min="533" max="533" width="4.7109375" customWidth="1"/>
    <col min="534" max="535" width="8.7109375" customWidth="1"/>
    <col min="536" max="536" width="4.7109375" customWidth="1"/>
    <col min="537" max="537" width="8.7109375" customWidth="1"/>
    <col min="769" max="769" width="4.7109375" customWidth="1"/>
    <col min="770" max="770" width="0" hidden="1" customWidth="1"/>
    <col min="771" max="771" width="24.7109375" customWidth="1"/>
    <col min="772" max="772" width="0" hidden="1" customWidth="1"/>
    <col min="773" max="773" width="6.7109375" customWidth="1"/>
    <col min="774" max="774" width="36.7109375" customWidth="1"/>
    <col min="775" max="776" width="0" hidden="1" customWidth="1"/>
    <col min="777" max="777" width="22.7109375" customWidth="1"/>
    <col min="778" max="780" width="8.7109375" customWidth="1"/>
    <col min="781" max="781" width="4.7109375" customWidth="1"/>
    <col min="782" max="784" width="8.7109375" customWidth="1"/>
    <col min="785" max="785" width="4.7109375" customWidth="1"/>
    <col min="786" max="788" width="8.7109375" customWidth="1"/>
    <col min="789" max="789" width="4.7109375" customWidth="1"/>
    <col min="790" max="791" width="8.7109375" customWidth="1"/>
    <col min="792" max="792" width="4.7109375" customWidth="1"/>
    <col min="793" max="793" width="8.7109375" customWidth="1"/>
    <col min="1025" max="1025" width="4.7109375" customWidth="1"/>
    <col min="1026" max="1026" width="0" hidden="1" customWidth="1"/>
    <col min="1027" max="1027" width="24.7109375" customWidth="1"/>
    <col min="1028" max="1028" width="0" hidden="1" customWidth="1"/>
    <col min="1029" max="1029" width="6.7109375" customWidth="1"/>
    <col min="1030" max="1030" width="36.7109375" customWidth="1"/>
    <col min="1031" max="1032" width="0" hidden="1" customWidth="1"/>
    <col min="1033" max="1033" width="22.7109375" customWidth="1"/>
    <col min="1034" max="1036" width="8.7109375" customWidth="1"/>
    <col min="1037" max="1037" width="4.7109375" customWidth="1"/>
    <col min="1038" max="1040" width="8.7109375" customWidth="1"/>
    <col min="1041" max="1041" width="4.7109375" customWidth="1"/>
    <col min="1042" max="1044" width="8.7109375" customWidth="1"/>
    <col min="1045" max="1045" width="4.7109375" customWidth="1"/>
    <col min="1046" max="1047" width="8.7109375" customWidth="1"/>
    <col min="1048" max="1048" width="4.7109375" customWidth="1"/>
    <col min="1049" max="1049" width="8.7109375" customWidth="1"/>
    <col min="1281" max="1281" width="4.7109375" customWidth="1"/>
    <col min="1282" max="1282" width="0" hidden="1" customWidth="1"/>
    <col min="1283" max="1283" width="24.7109375" customWidth="1"/>
    <col min="1284" max="1284" width="0" hidden="1" customWidth="1"/>
    <col min="1285" max="1285" width="6.7109375" customWidth="1"/>
    <col min="1286" max="1286" width="36.7109375" customWidth="1"/>
    <col min="1287" max="1288" width="0" hidden="1" customWidth="1"/>
    <col min="1289" max="1289" width="22.7109375" customWidth="1"/>
    <col min="1290" max="1292" width="8.7109375" customWidth="1"/>
    <col min="1293" max="1293" width="4.7109375" customWidth="1"/>
    <col min="1294" max="1296" width="8.7109375" customWidth="1"/>
    <col min="1297" max="1297" width="4.7109375" customWidth="1"/>
    <col min="1298" max="1300" width="8.7109375" customWidth="1"/>
    <col min="1301" max="1301" width="4.7109375" customWidth="1"/>
    <col min="1302" max="1303" width="8.7109375" customWidth="1"/>
    <col min="1304" max="1304" width="4.7109375" customWidth="1"/>
    <col min="1305" max="1305" width="8.7109375" customWidth="1"/>
    <col min="1537" max="1537" width="4.7109375" customWidth="1"/>
    <col min="1538" max="1538" width="0" hidden="1" customWidth="1"/>
    <col min="1539" max="1539" width="24.7109375" customWidth="1"/>
    <col min="1540" max="1540" width="0" hidden="1" customWidth="1"/>
    <col min="1541" max="1541" width="6.7109375" customWidth="1"/>
    <col min="1542" max="1542" width="36.7109375" customWidth="1"/>
    <col min="1543" max="1544" width="0" hidden="1" customWidth="1"/>
    <col min="1545" max="1545" width="22.7109375" customWidth="1"/>
    <col min="1546" max="1548" width="8.7109375" customWidth="1"/>
    <col min="1549" max="1549" width="4.7109375" customWidth="1"/>
    <col min="1550" max="1552" width="8.7109375" customWidth="1"/>
    <col min="1553" max="1553" width="4.7109375" customWidth="1"/>
    <col min="1554" max="1556" width="8.7109375" customWidth="1"/>
    <col min="1557" max="1557" width="4.7109375" customWidth="1"/>
    <col min="1558" max="1559" width="8.7109375" customWidth="1"/>
    <col min="1560" max="1560" width="4.7109375" customWidth="1"/>
    <col min="1561" max="1561" width="8.7109375" customWidth="1"/>
    <col min="1793" max="1793" width="4.7109375" customWidth="1"/>
    <col min="1794" max="1794" width="0" hidden="1" customWidth="1"/>
    <col min="1795" max="1795" width="24.7109375" customWidth="1"/>
    <col min="1796" max="1796" width="0" hidden="1" customWidth="1"/>
    <col min="1797" max="1797" width="6.7109375" customWidth="1"/>
    <col min="1798" max="1798" width="36.7109375" customWidth="1"/>
    <col min="1799" max="1800" width="0" hidden="1" customWidth="1"/>
    <col min="1801" max="1801" width="22.7109375" customWidth="1"/>
    <col min="1802" max="1804" width="8.7109375" customWidth="1"/>
    <col min="1805" max="1805" width="4.7109375" customWidth="1"/>
    <col min="1806" max="1808" width="8.7109375" customWidth="1"/>
    <col min="1809" max="1809" width="4.7109375" customWidth="1"/>
    <col min="1810" max="1812" width="8.7109375" customWidth="1"/>
    <col min="1813" max="1813" width="4.7109375" customWidth="1"/>
    <col min="1814" max="1815" width="8.7109375" customWidth="1"/>
    <col min="1816" max="1816" width="4.7109375" customWidth="1"/>
    <col min="1817" max="1817" width="8.7109375" customWidth="1"/>
    <col min="2049" max="2049" width="4.7109375" customWidth="1"/>
    <col min="2050" max="2050" width="0" hidden="1" customWidth="1"/>
    <col min="2051" max="2051" width="24.7109375" customWidth="1"/>
    <col min="2052" max="2052" width="0" hidden="1" customWidth="1"/>
    <col min="2053" max="2053" width="6.7109375" customWidth="1"/>
    <col min="2054" max="2054" width="36.7109375" customWidth="1"/>
    <col min="2055" max="2056" width="0" hidden="1" customWidth="1"/>
    <col min="2057" max="2057" width="22.7109375" customWidth="1"/>
    <col min="2058" max="2060" width="8.7109375" customWidth="1"/>
    <col min="2061" max="2061" width="4.7109375" customWidth="1"/>
    <col min="2062" max="2064" width="8.7109375" customWidth="1"/>
    <col min="2065" max="2065" width="4.7109375" customWidth="1"/>
    <col min="2066" max="2068" width="8.7109375" customWidth="1"/>
    <col min="2069" max="2069" width="4.7109375" customWidth="1"/>
    <col min="2070" max="2071" width="8.7109375" customWidth="1"/>
    <col min="2072" max="2072" width="4.7109375" customWidth="1"/>
    <col min="2073" max="2073" width="8.7109375" customWidth="1"/>
    <col min="2305" max="2305" width="4.7109375" customWidth="1"/>
    <col min="2306" max="2306" width="0" hidden="1" customWidth="1"/>
    <col min="2307" max="2307" width="24.7109375" customWidth="1"/>
    <col min="2308" max="2308" width="0" hidden="1" customWidth="1"/>
    <col min="2309" max="2309" width="6.7109375" customWidth="1"/>
    <col min="2310" max="2310" width="36.7109375" customWidth="1"/>
    <col min="2311" max="2312" width="0" hidden="1" customWidth="1"/>
    <col min="2313" max="2313" width="22.7109375" customWidth="1"/>
    <col min="2314" max="2316" width="8.7109375" customWidth="1"/>
    <col min="2317" max="2317" width="4.7109375" customWidth="1"/>
    <col min="2318" max="2320" width="8.7109375" customWidth="1"/>
    <col min="2321" max="2321" width="4.7109375" customWidth="1"/>
    <col min="2322" max="2324" width="8.7109375" customWidth="1"/>
    <col min="2325" max="2325" width="4.7109375" customWidth="1"/>
    <col min="2326" max="2327" width="8.7109375" customWidth="1"/>
    <col min="2328" max="2328" width="4.7109375" customWidth="1"/>
    <col min="2329" max="2329" width="8.7109375" customWidth="1"/>
    <col min="2561" max="2561" width="4.7109375" customWidth="1"/>
    <col min="2562" max="2562" width="0" hidden="1" customWidth="1"/>
    <col min="2563" max="2563" width="24.7109375" customWidth="1"/>
    <col min="2564" max="2564" width="0" hidden="1" customWidth="1"/>
    <col min="2565" max="2565" width="6.7109375" customWidth="1"/>
    <col min="2566" max="2566" width="36.7109375" customWidth="1"/>
    <col min="2567" max="2568" width="0" hidden="1" customWidth="1"/>
    <col min="2569" max="2569" width="22.7109375" customWidth="1"/>
    <col min="2570" max="2572" width="8.7109375" customWidth="1"/>
    <col min="2573" max="2573" width="4.7109375" customWidth="1"/>
    <col min="2574" max="2576" width="8.7109375" customWidth="1"/>
    <col min="2577" max="2577" width="4.7109375" customWidth="1"/>
    <col min="2578" max="2580" width="8.7109375" customWidth="1"/>
    <col min="2581" max="2581" width="4.7109375" customWidth="1"/>
    <col min="2582" max="2583" width="8.7109375" customWidth="1"/>
    <col min="2584" max="2584" width="4.7109375" customWidth="1"/>
    <col min="2585" max="2585" width="8.7109375" customWidth="1"/>
    <col min="2817" max="2817" width="4.7109375" customWidth="1"/>
    <col min="2818" max="2818" width="0" hidden="1" customWidth="1"/>
    <col min="2819" max="2819" width="24.7109375" customWidth="1"/>
    <col min="2820" max="2820" width="0" hidden="1" customWidth="1"/>
    <col min="2821" max="2821" width="6.7109375" customWidth="1"/>
    <col min="2822" max="2822" width="36.7109375" customWidth="1"/>
    <col min="2823" max="2824" width="0" hidden="1" customWidth="1"/>
    <col min="2825" max="2825" width="22.7109375" customWidth="1"/>
    <col min="2826" max="2828" width="8.7109375" customWidth="1"/>
    <col min="2829" max="2829" width="4.7109375" customWidth="1"/>
    <col min="2830" max="2832" width="8.7109375" customWidth="1"/>
    <col min="2833" max="2833" width="4.7109375" customWidth="1"/>
    <col min="2834" max="2836" width="8.7109375" customWidth="1"/>
    <col min="2837" max="2837" width="4.7109375" customWidth="1"/>
    <col min="2838" max="2839" width="8.7109375" customWidth="1"/>
    <col min="2840" max="2840" width="4.7109375" customWidth="1"/>
    <col min="2841" max="2841" width="8.7109375" customWidth="1"/>
    <col min="3073" max="3073" width="4.7109375" customWidth="1"/>
    <col min="3074" max="3074" width="0" hidden="1" customWidth="1"/>
    <col min="3075" max="3075" width="24.7109375" customWidth="1"/>
    <col min="3076" max="3076" width="0" hidden="1" customWidth="1"/>
    <col min="3077" max="3077" width="6.7109375" customWidth="1"/>
    <col min="3078" max="3078" width="36.7109375" customWidth="1"/>
    <col min="3079" max="3080" width="0" hidden="1" customWidth="1"/>
    <col min="3081" max="3081" width="22.7109375" customWidth="1"/>
    <col min="3082" max="3084" width="8.7109375" customWidth="1"/>
    <col min="3085" max="3085" width="4.7109375" customWidth="1"/>
    <col min="3086" max="3088" width="8.7109375" customWidth="1"/>
    <col min="3089" max="3089" width="4.7109375" customWidth="1"/>
    <col min="3090" max="3092" width="8.7109375" customWidth="1"/>
    <col min="3093" max="3093" width="4.7109375" customWidth="1"/>
    <col min="3094" max="3095" width="8.7109375" customWidth="1"/>
    <col min="3096" max="3096" width="4.7109375" customWidth="1"/>
    <col min="3097" max="3097" width="8.7109375" customWidth="1"/>
    <col min="3329" max="3329" width="4.7109375" customWidth="1"/>
    <col min="3330" max="3330" width="0" hidden="1" customWidth="1"/>
    <col min="3331" max="3331" width="24.7109375" customWidth="1"/>
    <col min="3332" max="3332" width="0" hidden="1" customWidth="1"/>
    <col min="3333" max="3333" width="6.7109375" customWidth="1"/>
    <col min="3334" max="3334" width="36.7109375" customWidth="1"/>
    <col min="3335" max="3336" width="0" hidden="1" customWidth="1"/>
    <col min="3337" max="3337" width="22.7109375" customWidth="1"/>
    <col min="3338" max="3340" width="8.7109375" customWidth="1"/>
    <col min="3341" max="3341" width="4.7109375" customWidth="1"/>
    <col min="3342" max="3344" width="8.7109375" customWidth="1"/>
    <col min="3345" max="3345" width="4.7109375" customWidth="1"/>
    <col min="3346" max="3348" width="8.7109375" customWidth="1"/>
    <col min="3349" max="3349" width="4.7109375" customWidth="1"/>
    <col min="3350" max="3351" width="8.7109375" customWidth="1"/>
    <col min="3352" max="3352" width="4.7109375" customWidth="1"/>
    <col min="3353" max="3353" width="8.7109375" customWidth="1"/>
    <col min="3585" max="3585" width="4.7109375" customWidth="1"/>
    <col min="3586" max="3586" width="0" hidden="1" customWidth="1"/>
    <col min="3587" max="3587" width="24.7109375" customWidth="1"/>
    <col min="3588" max="3588" width="0" hidden="1" customWidth="1"/>
    <col min="3589" max="3589" width="6.7109375" customWidth="1"/>
    <col min="3590" max="3590" width="36.7109375" customWidth="1"/>
    <col min="3591" max="3592" width="0" hidden="1" customWidth="1"/>
    <col min="3593" max="3593" width="22.7109375" customWidth="1"/>
    <col min="3594" max="3596" width="8.7109375" customWidth="1"/>
    <col min="3597" max="3597" width="4.7109375" customWidth="1"/>
    <col min="3598" max="3600" width="8.7109375" customWidth="1"/>
    <col min="3601" max="3601" width="4.7109375" customWidth="1"/>
    <col min="3602" max="3604" width="8.7109375" customWidth="1"/>
    <col min="3605" max="3605" width="4.7109375" customWidth="1"/>
    <col min="3606" max="3607" width="8.7109375" customWidth="1"/>
    <col min="3608" max="3608" width="4.7109375" customWidth="1"/>
    <col min="3609" max="3609" width="8.7109375" customWidth="1"/>
    <col min="3841" max="3841" width="4.7109375" customWidth="1"/>
    <col min="3842" max="3842" width="0" hidden="1" customWidth="1"/>
    <col min="3843" max="3843" width="24.7109375" customWidth="1"/>
    <col min="3844" max="3844" width="0" hidden="1" customWidth="1"/>
    <col min="3845" max="3845" width="6.7109375" customWidth="1"/>
    <col min="3846" max="3846" width="36.7109375" customWidth="1"/>
    <col min="3847" max="3848" width="0" hidden="1" customWidth="1"/>
    <col min="3849" max="3849" width="22.7109375" customWidth="1"/>
    <col min="3850" max="3852" width="8.7109375" customWidth="1"/>
    <col min="3853" max="3853" width="4.7109375" customWidth="1"/>
    <col min="3854" max="3856" width="8.7109375" customWidth="1"/>
    <col min="3857" max="3857" width="4.7109375" customWidth="1"/>
    <col min="3858" max="3860" width="8.7109375" customWidth="1"/>
    <col min="3861" max="3861" width="4.7109375" customWidth="1"/>
    <col min="3862" max="3863" width="8.7109375" customWidth="1"/>
    <col min="3864" max="3864" width="4.7109375" customWidth="1"/>
    <col min="3865" max="3865" width="8.7109375" customWidth="1"/>
    <col min="4097" max="4097" width="4.7109375" customWidth="1"/>
    <col min="4098" max="4098" width="0" hidden="1" customWidth="1"/>
    <col min="4099" max="4099" width="24.7109375" customWidth="1"/>
    <col min="4100" max="4100" width="0" hidden="1" customWidth="1"/>
    <col min="4101" max="4101" width="6.7109375" customWidth="1"/>
    <col min="4102" max="4102" width="36.7109375" customWidth="1"/>
    <col min="4103" max="4104" width="0" hidden="1" customWidth="1"/>
    <col min="4105" max="4105" width="22.7109375" customWidth="1"/>
    <col min="4106" max="4108" width="8.7109375" customWidth="1"/>
    <col min="4109" max="4109" width="4.7109375" customWidth="1"/>
    <col min="4110" max="4112" width="8.7109375" customWidth="1"/>
    <col min="4113" max="4113" width="4.7109375" customWidth="1"/>
    <col min="4114" max="4116" width="8.7109375" customWidth="1"/>
    <col min="4117" max="4117" width="4.7109375" customWidth="1"/>
    <col min="4118" max="4119" width="8.7109375" customWidth="1"/>
    <col min="4120" max="4120" width="4.7109375" customWidth="1"/>
    <col min="4121" max="4121" width="8.7109375" customWidth="1"/>
    <col min="4353" max="4353" width="4.7109375" customWidth="1"/>
    <col min="4354" max="4354" width="0" hidden="1" customWidth="1"/>
    <col min="4355" max="4355" width="24.7109375" customWidth="1"/>
    <col min="4356" max="4356" width="0" hidden="1" customWidth="1"/>
    <col min="4357" max="4357" width="6.7109375" customWidth="1"/>
    <col min="4358" max="4358" width="36.7109375" customWidth="1"/>
    <col min="4359" max="4360" width="0" hidden="1" customWidth="1"/>
    <col min="4361" max="4361" width="22.7109375" customWidth="1"/>
    <col min="4362" max="4364" width="8.7109375" customWidth="1"/>
    <col min="4365" max="4365" width="4.7109375" customWidth="1"/>
    <col min="4366" max="4368" width="8.7109375" customWidth="1"/>
    <col min="4369" max="4369" width="4.7109375" customWidth="1"/>
    <col min="4370" max="4372" width="8.7109375" customWidth="1"/>
    <col min="4373" max="4373" width="4.7109375" customWidth="1"/>
    <col min="4374" max="4375" width="8.7109375" customWidth="1"/>
    <col min="4376" max="4376" width="4.7109375" customWidth="1"/>
    <col min="4377" max="4377" width="8.7109375" customWidth="1"/>
    <col min="4609" max="4609" width="4.7109375" customWidth="1"/>
    <col min="4610" max="4610" width="0" hidden="1" customWidth="1"/>
    <col min="4611" max="4611" width="24.7109375" customWidth="1"/>
    <col min="4612" max="4612" width="0" hidden="1" customWidth="1"/>
    <col min="4613" max="4613" width="6.7109375" customWidth="1"/>
    <col min="4614" max="4614" width="36.7109375" customWidth="1"/>
    <col min="4615" max="4616" width="0" hidden="1" customWidth="1"/>
    <col min="4617" max="4617" width="22.7109375" customWidth="1"/>
    <col min="4618" max="4620" width="8.7109375" customWidth="1"/>
    <col min="4621" max="4621" width="4.7109375" customWidth="1"/>
    <col min="4622" max="4624" width="8.7109375" customWidth="1"/>
    <col min="4625" max="4625" width="4.7109375" customWidth="1"/>
    <col min="4626" max="4628" width="8.7109375" customWidth="1"/>
    <col min="4629" max="4629" width="4.7109375" customWidth="1"/>
    <col min="4630" max="4631" width="8.7109375" customWidth="1"/>
    <col min="4632" max="4632" width="4.7109375" customWidth="1"/>
    <col min="4633" max="4633" width="8.7109375" customWidth="1"/>
    <col min="4865" max="4865" width="4.7109375" customWidth="1"/>
    <col min="4866" max="4866" width="0" hidden="1" customWidth="1"/>
    <col min="4867" max="4867" width="24.7109375" customWidth="1"/>
    <col min="4868" max="4868" width="0" hidden="1" customWidth="1"/>
    <col min="4869" max="4869" width="6.7109375" customWidth="1"/>
    <col min="4870" max="4870" width="36.7109375" customWidth="1"/>
    <col min="4871" max="4872" width="0" hidden="1" customWidth="1"/>
    <col min="4873" max="4873" width="22.7109375" customWidth="1"/>
    <col min="4874" max="4876" width="8.7109375" customWidth="1"/>
    <col min="4877" max="4877" width="4.7109375" customWidth="1"/>
    <col min="4878" max="4880" width="8.7109375" customWidth="1"/>
    <col min="4881" max="4881" width="4.7109375" customWidth="1"/>
    <col min="4882" max="4884" width="8.7109375" customWidth="1"/>
    <col min="4885" max="4885" width="4.7109375" customWidth="1"/>
    <col min="4886" max="4887" width="8.7109375" customWidth="1"/>
    <col min="4888" max="4888" width="4.7109375" customWidth="1"/>
    <col min="4889" max="4889" width="8.7109375" customWidth="1"/>
    <col min="5121" max="5121" width="4.7109375" customWidth="1"/>
    <col min="5122" max="5122" width="0" hidden="1" customWidth="1"/>
    <col min="5123" max="5123" width="24.7109375" customWidth="1"/>
    <col min="5124" max="5124" width="0" hidden="1" customWidth="1"/>
    <col min="5125" max="5125" width="6.7109375" customWidth="1"/>
    <col min="5126" max="5126" width="36.7109375" customWidth="1"/>
    <col min="5127" max="5128" width="0" hidden="1" customWidth="1"/>
    <col min="5129" max="5129" width="22.7109375" customWidth="1"/>
    <col min="5130" max="5132" width="8.7109375" customWidth="1"/>
    <col min="5133" max="5133" width="4.7109375" customWidth="1"/>
    <col min="5134" max="5136" width="8.7109375" customWidth="1"/>
    <col min="5137" max="5137" width="4.7109375" customWidth="1"/>
    <col min="5138" max="5140" width="8.7109375" customWidth="1"/>
    <col min="5141" max="5141" width="4.7109375" customWidth="1"/>
    <col min="5142" max="5143" width="8.7109375" customWidth="1"/>
    <col min="5144" max="5144" width="4.7109375" customWidth="1"/>
    <col min="5145" max="5145" width="8.7109375" customWidth="1"/>
    <col min="5377" max="5377" width="4.7109375" customWidth="1"/>
    <col min="5378" max="5378" width="0" hidden="1" customWidth="1"/>
    <col min="5379" max="5379" width="24.7109375" customWidth="1"/>
    <col min="5380" max="5380" width="0" hidden="1" customWidth="1"/>
    <col min="5381" max="5381" width="6.7109375" customWidth="1"/>
    <col min="5382" max="5382" width="36.7109375" customWidth="1"/>
    <col min="5383" max="5384" width="0" hidden="1" customWidth="1"/>
    <col min="5385" max="5385" width="22.7109375" customWidth="1"/>
    <col min="5386" max="5388" width="8.7109375" customWidth="1"/>
    <col min="5389" max="5389" width="4.7109375" customWidth="1"/>
    <col min="5390" max="5392" width="8.7109375" customWidth="1"/>
    <col min="5393" max="5393" width="4.7109375" customWidth="1"/>
    <col min="5394" max="5396" width="8.7109375" customWidth="1"/>
    <col min="5397" max="5397" width="4.7109375" customWidth="1"/>
    <col min="5398" max="5399" width="8.7109375" customWidth="1"/>
    <col min="5400" max="5400" width="4.7109375" customWidth="1"/>
    <col min="5401" max="5401" width="8.7109375" customWidth="1"/>
    <col min="5633" max="5633" width="4.7109375" customWidth="1"/>
    <col min="5634" max="5634" width="0" hidden="1" customWidth="1"/>
    <col min="5635" max="5635" width="24.7109375" customWidth="1"/>
    <col min="5636" max="5636" width="0" hidden="1" customWidth="1"/>
    <col min="5637" max="5637" width="6.7109375" customWidth="1"/>
    <col min="5638" max="5638" width="36.7109375" customWidth="1"/>
    <col min="5639" max="5640" width="0" hidden="1" customWidth="1"/>
    <col min="5641" max="5641" width="22.7109375" customWidth="1"/>
    <col min="5642" max="5644" width="8.7109375" customWidth="1"/>
    <col min="5645" max="5645" width="4.7109375" customWidth="1"/>
    <col min="5646" max="5648" width="8.7109375" customWidth="1"/>
    <col min="5649" max="5649" width="4.7109375" customWidth="1"/>
    <col min="5650" max="5652" width="8.7109375" customWidth="1"/>
    <col min="5653" max="5653" width="4.7109375" customWidth="1"/>
    <col min="5654" max="5655" width="8.7109375" customWidth="1"/>
    <col min="5656" max="5656" width="4.7109375" customWidth="1"/>
    <col min="5657" max="5657" width="8.7109375" customWidth="1"/>
    <col min="5889" max="5889" width="4.7109375" customWidth="1"/>
    <col min="5890" max="5890" width="0" hidden="1" customWidth="1"/>
    <col min="5891" max="5891" width="24.7109375" customWidth="1"/>
    <col min="5892" max="5892" width="0" hidden="1" customWidth="1"/>
    <col min="5893" max="5893" width="6.7109375" customWidth="1"/>
    <col min="5894" max="5894" width="36.7109375" customWidth="1"/>
    <col min="5895" max="5896" width="0" hidden="1" customWidth="1"/>
    <col min="5897" max="5897" width="22.7109375" customWidth="1"/>
    <col min="5898" max="5900" width="8.7109375" customWidth="1"/>
    <col min="5901" max="5901" width="4.7109375" customWidth="1"/>
    <col min="5902" max="5904" width="8.7109375" customWidth="1"/>
    <col min="5905" max="5905" width="4.7109375" customWidth="1"/>
    <col min="5906" max="5908" width="8.7109375" customWidth="1"/>
    <col min="5909" max="5909" width="4.7109375" customWidth="1"/>
    <col min="5910" max="5911" width="8.7109375" customWidth="1"/>
    <col min="5912" max="5912" width="4.7109375" customWidth="1"/>
    <col min="5913" max="5913" width="8.7109375" customWidth="1"/>
    <col min="6145" max="6145" width="4.7109375" customWidth="1"/>
    <col min="6146" max="6146" width="0" hidden="1" customWidth="1"/>
    <col min="6147" max="6147" width="24.7109375" customWidth="1"/>
    <col min="6148" max="6148" width="0" hidden="1" customWidth="1"/>
    <col min="6149" max="6149" width="6.7109375" customWidth="1"/>
    <col min="6150" max="6150" width="36.7109375" customWidth="1"/>
    <col min="6151" max="6152" width="0" hidden="1" customWidth="1"/>
    <col min="6153" max="6153" width="22.7109375" customWidth="1"/>
    <col min="6154" max="6156" width="8.7109375" customWidth="1"/>
    <col min="6157" max="6157" width="4.7109375" customWidth="1"/>
    <col min="6158" max="6160" width="8.7109375" customWidth="1"/>
    <col min="6161" max="6161" width="4.7109375" customWidth="1"/>
    <col min="6162" max="6164" width="8.7109375" customWidth="1"/>
    <col min="6165" max="6165" width="4.7109375" customWidth="1"/>
    <col min="6166" max="6167" width="8.7109375" customWidth="1"/>
    <col min="6168" max="6168" width="4.7109375" customWidth="1"/>
    <col min="6169" max="6169" width="8.7109375" customWidth="1"/>
    <col min="6401" max="6401" width="4.7109375" customWidth="1"/>
    <col min="6402" max="6402" width="0" hidden="1" customWidth="1"/>
    <col min="6403" max="6403" width="24.7109375" customWidth="1"/>
    <col min="6404" max="6404" width="0" hidden="1" customWidth="1"/>
    <col min="6405" max="6405" width="6.7109375" customWidth="1"/>
    <col min="6406" max="6406" width="36.7109375" customWidth="1"/>
    <col min="6407" max="6408" width="0" hidden="1" customWidth="1"/>
    <col min="6409" max="6409" width="22.7109375" customWidth="1"/>
    <col min="6410" max="6412" width="8.7109375" customWidth="1"/>
    <col min="6413" max="6413" width="4.7109375" customWidth="1"/>
    <col min="6414" max="6416" width="8.7109375" customWidth="1"/>
    <col min="6417" max="6417" width="4.7109375" customWidth="1"/>
    <col min="6418" max="6420" width="8.7109375" customWidth="1"/>
    <col min="6421" max="6421" width="4.7109375" customWidth="1"/>
    <col min="6422" max="6423" width="8.7109375" customWidth="1"/>
    <col min="6424" max="6424" width="4.7109375" customWidth="1"/>
    <col min="6425" max="6425" width="8.7109375" customWidth="1"/>
    <col min="6657" max="6657" width="4.7109375" customWidth="1"/>
    <col min="6658" max="6658" width="0" hidden="1" customWidth="1"/>
    <col min="6659" max="6659" width="24.7109375" customWidth="1"/>
    <col min="6660" max="6660" width="0" hidden="1" customWidth="1"/>
    <col min="6661" max="6661" width="6.7109375" customWidth="1"/>
    <col min="6662" max="6662" width="36.7109375" customWidth="1"/>
    <col min="6663" max="6664" width="0" hidden="1" customWidth="1"/>
    <col min="6665" max="6665" width="22.7109375" customWidth="1"/>
    <col min="6666" max="6668" width="8.7109375" customWidth="1"/>
    <col min="6669" max="6669" width="4.7109375" customWidth="1"/>
    <col min="6670" max="6672" width="8.7109375" customWidth="1"/>
    <col min="6673" max="6673" width="4.7109375" customWidth="1"/>
    <col min="6674" max="6676" width="8.7109375" customWidth="1"/>
    <col min="6677" max="6677" width="4.7109375" customWidth="1"/>
    <col min="6678" max="6679" width="8.7109375" customWidth="1"/>
    <col min="6680" max="6680" width="4.7109375" customWidth="1"/>
    <col min="6681" max="6681" width="8.7109375" customWidth="1"/>
    <col min="6913" max="6913" width="4.7109375" customWidth="1"/>
    <col min="6914" max="6914" width="0" hidden="1" customWidth="1"/>
    <col min="6915" max="6915" width="24.7109375" customWidth="1"/>
    <col min="6916" max="6916" width="0" hidden="1" customWidth="1"/>
    <col min="6917" max="6917" width="6.7109375" customWidth="1"/>
    <col min="6918" max="6918" width="36.7109375" customWidth="1"/>
    <col min="6919" max="6920" width="0" hidden="1" customWidth="1"/>
    <col min="6921" max="6921" width="22.7109375" customWidth="1"/>
    <col min="6922" max="6924" width="8.7109375" customWidth="1"/>
    <col min="6925" max="6925" width="4.7109375" customWidth="1"/>
    <col min="6926" max="6928" width="8.7109375" customWidth="1"/>
    <col min="6929" max="6929" width="4.7109375" customWidth="1"/>
    <col min="6930" max="6932" width="8.7109375" customWidth="1"/>
    <col min="6933" max="6933" width="4.7109375" customWidth="1"/>
    <col min="6934" max="6935" width="8.7109375" customWidth="1"/>
    <col min="6936" max="6936" width="4.7109375" customWidth="1"/>
    <col min="6937" max="6937" width="8.7109375" customWidth="1"/>
    <col min="7169" max="7169" width="4.7109375" customWidth="1"/>
    <col min="7170" max="7170" width="0" hidden="1" customWidth="1"/>
    <col min="7171" max="7171" width="24.7109375" customWidth="1"/>
    <col min="7172" max="7172" width="0" hidden="1" customWidth="1"/>
    <col min="7173" max="7173" width="6.7109375" customWidth="1"/>
    <col min="7174" max="7174" width="36.7109375" customWidth="1"/>
    <col min="7175" max="7176" width="0" hidden="1" customWidth="1"/>
    <col min="7177" max="7177" width="22.7109375" customWidth="1"/>
    <col min="7178" max="7180" width="8.7109375" customWidth="1"/>
    <col min="7181" max="7181" width="4.7109375" customWidth="1"/>
    <col min="7182" max="7184" width="8.7109375" customWidth="1"/>
    <col min="7185" max="7185" width="4.7109375" customWidth="1"/>
    <col min="7186" max="7188" width="8.7109375" customWidth="1"/>
    <col min="7189" max="7189" width="4.7109375" customWidth="1"/>
    <col min="7190" max="7191" width="8.7109375" customWidth="1"/>
    <col min="7192" max="7192" width="4.7109375" customWidth="1"/>
    <col min="7193" max="7193" width="8.7109375" customWidth="1"/>
    <col min="7425" max="7425" width="4.7109375" customWidth="1"/>
    <col min="7426" max="7426" width="0" hidden="1" customWidth="1"/>
    <col min="7427" max="7427" width="24.7109375" customWidth="1"/>
    <col min="7428" max="7428" width="0" hidden="1" customWidth="1"/>
    <col min="7429" max="7429" width="6.7109375" customWidth="1"/>
    <col min="7430" max="7430" width="36.7109375" customWidth="1"/>
    <col min="7431" max="7432" width="0" hidden="1" customWidth="1"/>
    <col min="7433" max="7433" width="22.7109375" customWidth="1"/>
    <col min="7434" max="7436" width="8.7109375" customWidth="1"/>
    <col min="7437" max="7437" width="4.7109375" customWidth="1"/>
    <col min="7438" max="7440" width="8.7109375" customWidth="1"/>
    <col min="7441" max="7441" width="4.7109375" customWidth="1"/>
    <col min="7442" max="7444" width="8.7109375" customWidth="1"/>
    <col min="7445" max="7445" width="4.7109375" customWidth="1"/>
    <col min="7446" max="7447" width="8.7109375" customWidth="1"/>
    <col min="7448" max="7448" width="4.7109375" customWidth="1"/>
    <col min="7449" max="7449" width="8.7109375" customWidth="1"/>
    <col min="7681" max="7681" width="4.7109375" customWidth="1"/>
    <col min="7682" max="7682" width="0" hidden="1" customWidth="1"/>
    <col min="7683" max="7683" width="24.7109375" customWidth="1"/>
    <col min="7684" max="7684" width="0" hidden="1" customWidth="1"/>
    <col min="7685" max="7685" width="6.7109375" customWidth="1"/>
    <col min="7686" max="7686" width="36.7109375" customWidth="1"/>
    <col min="7687" max="7688" width="0" hidden="1" customWidth="1"/>
    <col min="7689" max="7689" width="22.7109375" customWidth="1"/>
    <col min="7690" max="7692" width="8.7109375" customWidth="1"/>
    <col min="7693" max="7693" width="4.7109375" customWidth="1"/>
    <col min="7694" max="7696" width="8.7109375" customWidth="1"/>
    <col min="7697" max="7697" width="4.7109375" customWidth="1"/>
    <col min="7698" max="7700" width="8.7109375" customWidth="1"/>
    <col min="7701" max="7701" width="4.7109375" customWidth="1"/>
    <col min="7702" max="7703" width="8.7109375" customWidth="1"/>
    <col min="7704" max="7704" width="4.7109375" customWidth="1"/>
    <col min="7705" max="7705" width="8.7109375" customWidth="1"/>
    <col min="7937" max="7937" width="4.7109375" customWidth="1"/>
    <col min="7938" max="7938" width="0" hidden="1" customWidth="1"/>
    <col min="7939" max="7939" width="24.7109375" customWidth="1"/>
    <col min="7940" max="7940" width="0" hidden="1" customWidth="1"/>
    <col min="7941" max="7941" width="6.7109375" customWidth="1"/>
    <col min="7942" max="7942" width="36.7109375" customWidth="1"/>
    <col min="7943" max="7944" width="0" hidden="1" customWidth="1"/>
    <col min="7945" max="7945" width="22.7109375" customWidth="1"/>
    <col min="7946" max="7948" width="8.7109375" customWidth="1"/>
    <col min="7949" max="7949" width="4.7109375" customWidth="1"/>
    <col min="7950" max="7952" width="8.7109375" customWidth="1"/>
    <col min="7953" max="7953" width="4.7109375" customWidth="1"/>
    <col min="7954" max="7956" width="8.7109375" customWidth="1"/>
    <col min="7957" max="7957" width="4.7109375" customWidth="1"/>
    <col min="7958" max="7959" width="8.7109375" customWidth="1"/>
    <col min="7960" max="7960" width="4.7109375" customWidth="1"/>
    <col min="7961" max="7961" width="8.7109375" customWidth="1"/>
    <col min="8193" max="8193" width="4.7109375" customWidth="1"/>
    <col min="8194" max="8194" width="0" hidden="1" customWidth="1"/>
    <col min="8195" max="8195" width="24.7109375" customWidth="1"/>
    <col min="8196" max="8196" width="0" hidden="1" customWidth="1"/>
    <col min="8197" max="8197" width="6.7109375" customWidth="1"/>
    <col min="8198" max="8198" width="36.7109375" customWidth="1"/>
    <col min="8199" max="8200" width="0" hidden="1" customWidth="1"/>
    <col min="8201" max="8201" width="22.7109375" customWidth="1"/>
    <col min="8202" max="8204" width="8.7109375" customWidth="1"/>
    <col min="8205" max="8205" width="4.7109375" customWidth="1"/>
    <col min="8206" max="8208" width="8.7109375" customWidth="1"/>
    <col min="8209" max="8209" width="4.7109375" customWidth="1"/>
    <col min="8210" max="8212" width="8.7109375" customWidth="1"/>
    <col min="8213" max="8213" width="4.7109375" customWidth="1"/>
    <col min="8214" max="8215" width="8.7109375" customWidth="1"/>
    <col min="8216" max="8216" width="4.7109375" customWidth="1"/>
    <col min="8217" max="8217" width="8.7109375" customWidth="1"/>
    <col min="8449" max="8449" width="4.7109375" customWidth="1"/>
    <col min="8450" max="8450" width="0" hidden="1" customWidth="1"/>
    <col min="8451" max="8451" width="24.7109375" customWidth="1"/>
    <col min="8452" max="8452" width="0" hidden="1" customWidth="1"/>
    <col min="8453" max="8453" width="6.7109375" customWidth="1"/>
    <col min="8454" max="8454" width="36.7109375" customWidth="1"/>
    <col min="8455" max="8456" width="0" hidden="1" customWidth="1"/>
    <col min="8457" max="8457" width="22.7109375" customWidth="1"/>
    <col min="8458" max="8460" width="8.7109375" customWidth="1"/>
    <col min="8461" max="8461" width="4.7109375" customWidth="1"/>
    <col min="8462" max="8464" width="8.7109375" customWidth="1"/>
    <col min="8465" max="8465" width="4.7109375" customWidth="1"/>
    <col min="8466" max="8468" width="8.7109375" customWidth="1"/>
    <col min="8469" max="8469" width="4.7109375" customWidth="1"/>
    <col min="8470" max="8471" width="8.7109375" customWidth="1"/>
    <col min="8472" max="8472" width="4.7109375" customWidth="1"/>
    <col min="8473" max="8473" width="8.7109375" customWidth="1"/>
    <col min="8705" max="8705" width="4.7109375" customWidth="1"/>
    <col min="8706" max="8706" width="0" hidden="1" customWidth="1"/>
    <col min="8707" max="8707" width="24.7109375" customWidth="1"/>
    <col min="8708" max="8708" width="0" hidden="1" customWidth="1"/>
    <col min="8709" max="8709" width="6.7109375" customWidth="1"/>
    <col min="8710" max="8710" width="36.7109375" customWidth="1"/>
    <col min="8711" max="8712" width="0" hidden="1" customWidth="1"/>
    <col min="8713" max="8713" width="22.7109375" customWidth="1"/>
    <col min="8714" max="8716" width="8.7109375" customWidth="1"/>
    <col min="8717" max="8717" width="4.7109375" customWidth="1"/>
    <col min="8718" max="8720" width="8.7109375" customWidth="1"/>
    <col min="8721" max="8721" width="4.7109375" customWidth="1"/>
    <col min="8722" max="8724" width="8.7109375" customWidth="1"/>
    <col min="8725" max="8725" width="4.7109375" customWidth="1"/>
    <col min="8726" max="8727" width="8.7109375" customWidth="1"/>
    <col min="8728" max="8728" width="4.7109375" customWidth="1"/>
    <col min="8729" max="8729" width="8.7109375" customWidth="1"/>
    <col min="8961" max="8961" width="4.7109375" customWidth="1"/>
    <col min="8962" max="8962" width="0" hidden="1" customWidth="1"/>
    <col min="8963" max="8963" width="24.7109375" customWidth="1"/>
    <col min="8964" max="8964" width="0" hidden="1" customWidth="1"/>
    <col min="8965" max="8965" width="6.7109375" customWidth="1"/>
    <col min="8966" max="8966" width="36.7109375" customWidth="1"/>
    <col min="8967" max="8968" width="0" hidden="1" customWidth="1"/>
    <col min="8969" max="8969" width="22.7109375" customWidth="1"/>
    <col min="8970" max="8972" width="8.7109375" customWidth="1"/>
    <col min="8973" max="8973" width="4.7109375" customWidth="1"/>
    <col min="8974" max="8976" width="8.7109375" customWidth="1"/>
    <col min="8977" max="8977" width="4.7109375" customWidth="1"/>
    <col min="8978" max="8980" width="8.7109375" customWidth="1"/>
    <col min="8981" max="8981" width="4.7109375" customWidth="1"/>
    <col min="8982" max="8983" width="8.7109375" customWidth="1"/>
    <col min="8984" max="8984" width="4.7109375" customWidth="1"/>
    <col min="8985" max="8985" width="8.7109375" customWidth="1"/>
    <col min="9217" max="9217" width="4.7109375" customWidth="1"/>
    <col min="9218" max="9218" width="0" hidden="1" customWidth="1"/>
    <col min="9219" max="9219" width="24.7109375" customWidth="1"/>
    <col min="9220" max="9220" width="0" hidden="1" customWidth="1"/>
    <col min="9221" max="9221" width="6.7109375" customWidth="1"/>
    <col min="9222" max="9222" width="36.7109375" customWidth="1"/>
    <col min="9223" max="9224" width="0" hidden="1" customWidth="1"/>
    <col min="9225" max="9225" width="22.7109375" customWidth="1"/>
    <col min="9226" max="9228" width="8.7109375" customWidth="1"/>
    <col min="9229" max="9229" width="4.7109375" customWidth="1"/>
    <col min="9230" max="9232" width="8.7109375" customWidth="1"/>
    <col min="9233" max="9233" width="4.7109375" customWidth="1"/>
    <col min="9234" max="9236" width="8.7109375" customWidth="1"/>
    <col min="9237" max="9237" width="4.7109375" customWidth="1"/>
    <col min="9238" max="9239" width="8.7109375" customWidth="1"/>
    <col min="9240" max="9240" width="4.7109375" customWidth="1"/>
    <col min="9241" max="9241" width="8.7109375" customWidth="1"/>
    <col min="9473" max="9473" width="4.7109375" customWidth="1"/>
    <col min="9474" max="9474" width="0" hidden="1" customWidth="1"/>
    <col min="9475" max="9475" width="24.7109375" customWidth="1"/>
    <col min="9476" max="9476" width="0" hidden="1" customWidth="1"/>
    <col min="9477" max="9477" width="6.7109375" customWidth="1"/>
    <col min="9478" max="9478" width="36.7109375" customWidth="1"/>
    <col min="9479" max="9480" width="0" hidden="1" customWidth="1"/>
    <col min="9481" max="9481" width="22.7109375" customWidth="1"/>
    <col min="9482" max="9484" width="8.7109375" customWidth="1"/>
    <col min="9485" max="9485" width="4.7109375" customWidth="1"/>
    <col min="9486" max="9488" width="8.7109375" customWidth="1"/>
    <col min="9489" max="9489" width="4.7109375" customWidth="1"/>
    <col min="9490" max="9492" width="8.7109375" customWidth="1"/>
    <col min="9493" max="9493" width="4.7109375" customWidth="1"/>
    <col min="9494" max="9495" width="8.7109375" customWidth="1"/>
    <col min="9496" max="9496" width="4.7109375" customWidth="1"/>
    <col min="9497" max="9497" width="8.7109375" customWidth="1"/>
    <col min="9729" max="9729" width="4.7109375" customWidth="1"/>
    <col min="9730" max="9730" width="0" hidden="1" customWidth="1"/>
    <col min="9731" max="9731" width="24.7109375" customWidth="1"/>
    <col min="9732" max="9732" width="0" hidden="1" customWidth="1"/>
    <col min="9733" max="9733" width="6.7109375" customWidth="1"/>
    <col min="9734" max="9734" width="36.7109375" customWidth="1"/>
    <col min="9735" max="9736" width="0" hidden="1" customWidth="1"/>
    <col min="9737" max="9737" width="22.7109375" customWidth="1"/>
    <col min="9738" max="9740" width="8.7109375" customWidth="1"/>
    <col min="9741" max="9741" width="4.7109375" customWidth="1"/>
    <col min="9742" max="9744" width="8.7109375" customWidth="1"/>
    <col min="9745" max="9745" width="4.7109375" customWidth="1"/>
    <col min="9746" max="9748" width="8.7109375" customWidth="1"/>
    <col min="9749" max="9749" width="4.7109375" customWidth="1"/>
    <col min="9750" max="9751" width="8.7109375" customWidth="1"/>
    <col min="9752" max="9752" width="4.7109375" customWidth="1"/>
    <col min="9753" max="9753" width="8.7109375" customWidth="1"/>
    <col min="9985" max="9985" width="4.7109375" customWidth="1"/>
    <col min="9986" max="9986" width="0" hidden="1" customWidth="1"/>
    <col min="9987" max="9987" width="24.7109375" customWidth="1"/>
    <col min="9988" max="9988" width="0" hidden="1" customWidth="1"/>
    <col min="9989" max="9989" width="6.7109375" customWidth="1"/>
    <col min="9990" max="9990" width="36.7109375" customWidth="1"/>
    <col min="9991" max="9992" width="0" hidden="1" customWidth="1"/>
    <col min="9993" max="9993" width="22.7109375" customWidth="1"/>
    <col min="9994" max="9996" width="8.7109375" customWidth="1"/>
    <col min="9997" max="9997" width="4.7109375" customWidth="1"/>
    <col min="9998" max="10000" width="8.7109375" customWidth="1"/>
    <col min="10001" max="10001" width="4.7109375" customWidth="1"/>
    <col min="10002" max="10004" width="8.7109375" customWidth="1"/>
    <col min="10005" max="10005" width="4.7109375" customWidth="1"/>
    <col min="10006" max="10007" width="8.7109375" customWidth="1"/>
    <col min="10008" max="10008" width="4.7109375" customWidth="1"/>
    <col min="10009" max="10009" width="8.7109375" customWidth="1"/>
    <col min="10241" max="10241" width="4.7109375" customWidth="1"/>
    <col min="10242" max="10242" width="0" hidden="1" customWidth="1"/>
    <col min="10243" max="10243" width="24.7109375" customWidth="1"/>
    <col min="10244" max="10244" width="0" hidden="1" customWidth="1"/>
    <col min="10245" max="10245" width="6.7109375" customWidth="1"/>
    <col min="10246" max="10246" width="36.7109375" customWidth="1"/>
    <col min="10247" max="10248" width="0" hidden="1" customWidth="1"/>
    <col min="10249" max="10249" width="22.7109375" customWidth="1"/>
    <col min="10250" max="10252" width="8.7109375" customWidth="1"/>
    <col min="10253" max="10253" width="4.7109375" customWidth="1"/>
    <col min="10254" max="10256" width="8.7109375" customWidth="1"/>
    <col min="10257" max="10257" width="4.7109375" customWidth="1"/>
    <col min="10258" max="10260" width="8.7109375" customWidth="1"/>
    <col min="10261" max="10261" width="4.7109375" customWidth="1"/>
    <col min="10262" max="10263" width="8.7109375" customWidth="1"/>
    <col min="10264" max="10264" width="4.7109375" customWidth="1"/>
    <col min="10265" max="10265" width="8.7109375" customWidth="1"/>
    <col min="10497" max="10497" width="4.7109375" customWidth="1"/>
    <col min="10498" max="10498" width="0" hidden="1" customWidth="1"/>
    <col min="10499" max="10499" width="24.7109375" customWidth="1"/>
    <col min="10500" max="10500" width="0" hidden="1" customWidth="1"/>
    <col min="10501" max="10501" width="6.7109375" customWidth="1"/>
    <col min="10502" max="10502" width="36.7109375" customWidth="1"/>
    <col min="10503" max="10504" width="0" hidden="1" customWidth="1"/>
    <col min="10505" max="10505" width="22.7109375" customWidth="1"/>
    <col min="10506" max="10508" width="8.7109375" customWidth="1"/>
    <col min="10509" max="10509" width="4.7109375" customWidth="1"/>
    <col min="10510" max="10512" width="8.7109375" customWidth="1"/>
    <col min="10513" max="10513" width="4.7109375" customWidth="1"/>
    <col min="10514" max="10516" width="8.7109375" customWidth="1"/>
    <col min="10517" max="10517" width="4.7109375" customWidth="1"/>
    <col min="10518" max="10519" width="8.7109375" customWidth="1"/>
    <col min="10520" max="10520" width="4.7109375" customWidth="1"/>
    <col min="10521" max="10521" width="8.7109375" customWidth="1"/>
    <col min="10753" max="10753" width="4.7109375" customWidth="1"/>
    <col min="10754" max="10754" width="0" hidden="1" customWidth="1"/>
    <col min="10755" max="10755" width="24.7109375" customWidth="1"/>
    <col min="10756" max="10756" width="0" hidden="1" customWidth="1"/>
    <col min="10757" max="10757" width="6.7109375" customWidth="1"/>
    <col min="10758" max="10758" width="36.7109375" customWidth="1"/>
    <col min="10759" max="10760" width="0" hidden="1" customWidth="1"/>
    <col min="10761" max="10761" width="22.7109375" customWidth="1"/>
    <col min="10762" max="10764" width="8.7109375" customWidth="1"/>
    <col min="10765" max="10765" width="4.7109375" customWidth="1"/>
    <col min="10766" max="10768" width="8.7109375" customWidth="1"/>
    <col min="10769" max="10769" width="4.7109375" customWidth="1"/>
    <col min="10770" max="10772" width="8.7109375" customWidth="1"/>
    <col min="10773" max="10773" width="4.7109375" customWidth="1"/>
    <col min="10774" max="10775" width="8.7109375" customWidth="1"/>
    <col min="10776" max="10776" width="4.7109375" customWidth="1"/>
    <col min="10777" max="10777" width="8.7109375" customWidth="1"/>
    <col min="11009" max="11009" width="4.7109375" customWidth="1"/>
    <col min="11010" max="11010" width="0" hidden="1" customWidth="1"/>
    <col min="11011" max="11011" width="24.7109375" customWidth="1"/>
    <col min="11012" max="11012" width="0" hidden="1" customWidth="1"/>
    <col min="11013" max="11013" width="6.7109375" customWidth="1"/>
    <col min="11014" max="11014" width="36.7109375" customWidth="1"/>
    <col min="11015" max="11016" width="0" hidden="1" customWidth="1"/>
    <col min="11017" max="11017" width="22.7109375" customWidth="1"/>
    <col min="11018" max="11020" width="8.7109375" customWidth="1"/>
    <col min="11021" max="11021" width="4.7109375" customWidth="1"/>
    <col min="11022" max="11024" width="8.7109375" customWidth="1"/>
    <col min="11025" max="11025" width="4.7109375" customWidth="1"/>
    <col min="11026" max="11028" width="8.7109375" customWidth="1"/>
    <col min="11029" max="11029" width="4.7109375" customWidth="1"/>
    <col min="11030" max="11031" width="8.7109375" customWidth="1"/>
    <col min="11032" max="11032" width="4.7109375" customWidth="1"/>
    <col min="11033" max="11033" width="8.7109375" customWidth="1"/>
    <col min="11265" max="11265" width="4.7109375" customWidth="1"/>
    <col min="11266" max="11266" width="0" hidden="1" customWidth="1"/>
    <col min="11267" max="11267" width="24.7109375" customWidth="1"/>
    <col min="11268" max="11268" width="0" hidden="1" customWidth="1"/>
    <col min="11269" max="11269" width="6.7109375" customWidth="1"/>
    <col min="11270" max="11270" width="36.7109375" customWidth="1"/>
    <col min="11271" max="11272" width="0" hidden="1" customWidth="1"/>
    <col min="11273" max="11273" width="22.7109375" customWidth="1"/>
    <col min="11274" max="11276" width="8.7109375" customWidth="1"/>
    <col min="11277" max="11277" width="4.7109375" customWidth="1"/>
    <col min="11278" max="11280" width="8.7109375" customWidth="1"/>
    <col min="11281" max="11281" width="4.7109375" customWidth="1"/>
    <col min="11282" max="11284" width="8.7109375" customWidth="1"/>
    <col min="11285" max="11285" width="4.7109375" customWidth="1"/>
    <col min="11286" max="11287" width="8.7109375" customWidth="1"/>
    <col min="11288" max="11288" width="4.7109375" customWidth="1"/>
    <col min="11289" max="11289" width="8.7109375" customWidth="1"/>
    <col min="11521" max="11521" width="4.7109375" customWidth="1"/>
    <col min="11522" max="11522" width="0" hidden="1" customWidth="1"/>
    <col min="11523" max="11523" width="24.7109375" customWidth="1"/>
    <col min="11524" max="11524" width="0" hidden="1" customWidth="1"/>
    <col min="11525" max="11525" width="6.7109375" customWidth="1"/>
    <col min="11526" max="11526" width="36.7109375" customWidth="1"/>
    <col min="11527" max="11528" width="0" hidden="1" customWidth="1"/>
    <col min="11529" max="11529" width="22.7109375" customWidth="1"/>
    <col min="11530" max="11532" width="8.7109375" customWidth="1"/>
    <col min="11533" max="11533" width="4.7109375" customWidth="1"/>
    <col min="11534" max="11536" width="8.7109375" customWidth="1"/>
    <col min="11537" max="11537" width="4.7109375" customWidth="1"/>
    <col min="11538" max="11540" width="8.7109375" customWidth="1"/>
    <col min="11541" max="11541" width="4.7109375" customWidth="1"/>
    <col min="11542" max="11543" width="8.7109375" customWidth="1"/>
    <col min="11544" max="11544" width="4.7109375" customWidth="1"/>
    <col min="11545" max="11545" width="8.7109375" customWidth="1"/>
    <col min="11777" max="11777" width="4.7109375" customWidth="1"/>
    <col min="11778" max="11778" width="0" hidden="1" customWidth="1"/>
    <col min="11779" max="11779" width="24.7109375" customWidth="1"/>
    <col min="11780" max="11780" width="0" hidden="1" customWidth="1"/>
    <col min="11781" max="11781" width="6.7109375" customWidth="1"/>
    <col min="11782" max="11782" width="36.7109375" customWidth="1"/>
    <col min="11783" max="11784" width="0" hidden="1" customWidth="1"/>
    <col min="11785" max="11785" width="22.7109375" customWidth="1"/>
    <col min="11786" max="11788" width="8.7109375" customWidth="1"/>
    <col min="11789" max="11789" width="4.7109375" customWidth="1"/>
    <col min="11790" max="11792" width="8.7109375" customWidth="1"/>
    <col min="11793" max="11793" width="4.7109375" customWidth="1"/>
    <col min="11794" max="11796" width="8.7109375" customWidth="1"/>
    <col min="11797" max="11797" width="4.7109375" customWidth="1"/>
    <col min="11798" max="11799" width="8.7109375" customWidth="1"/>
    <col min="11800" max="11800" width="4.7109375" customWidth="1"/>
    <col min="11801" max="11801" width="8.7109375" customWidth="1"/>
    <col min="12033" max="12033" width="4.7109375" customWidth="1"/>
    <col min="12034" max="12034" width="0" hidden="1" customWidth="1"/>
    <col min="12035" max="12035" width="24.7109375" customWidth="1"/>
    <col min="12036" max="12036" width="0" hidden="1" customWidth="1"/>
    <col min="12037" max="12037" width="6.7109375" customWidth="1"/>
    <col min="12038" max="12038" width="36.7109375" customWidth="1"/>
    <col min="12039" max="12040" width="0" hidden="1" customWidth="1"/>
    <col min="12041" max="12041" width="22.7109375" customWidth="1"/>
    <col min="12042" max="12044" width="8.7109375" customWidth="1"/>
    <col min="12045" max="12045" width="4.7109375" customWidth="1"/>
    <col min="12046" max="12048" width="8.7109375" customWidth="1"/>
    <col min="12049" max="12049" width="4.7109375" customWidth="1"/>
    <col min="12050" max="12052" width="8.7109375" customWidth="1"/>
    <col min="12053" max="12053" width="4.7109375" customWidth="1"/>
    <col min="12054" max="12055" width="8.7109375" customWidth="1"/>
    <col min="12056" max="12056" width="4.7109375" customWidth="1"/>
    <col min="12057" max="12057" width="8.7109375" customWidth="1"/>
    <col min="12289" max="12289" width="4.7109375" customWidth="1"/>
    <col min="12290" max="12290" width="0" hidden="1" customWidth="1"/>
    <col min="12291" max="12291" width="24.7109375" customWidth="1"/>
    <col min="12292" max="12292" width="0" hidden="1" customWidth="1"/>
    <col min="12293" max="12293" width="6.7109375" customWidth="1"/>
    <col min="12294" max="12294" width="36.7109375" customWidth="1"/>
    <col min="12295" max="12296" width="0" hidden="1" customWidth="1"/>
    <col min="12297" max="12297" width="22.7109375" customWidth="1"/>
    <col min="12298" max="12300" width="8.7109375" customWidth="1"/>
    <col min="12301" max="12301" width="4.7109375" customWidth="1"/>
    <col min="12302" max="12304" width="8.7109375" customWidth="1"/>
    <col min="12305" max="12305" width="4.7109375" customWidth="1"/>
    <col min="12306" max="12308" width="8.7109375" customWidth="1"/>
    <col min="12309" max="12309" width="4.7109375" customWidth="1"/>
    <col min="12310" max="12311" width="8.7109375" customWidth="1"/>
    <col min="12312" max="12312" width="4.7109375" customWidth="1"/>
    <col min="12313" max="12313" width="8.7109375" customWidth="1"/>
    <col min="12545" max="12545" width="4.7109375" customWidth="1"/>
    <col min="12546" max="12546" width="0" hidden="1" customWidth="1"/>
    <col min="12547" max="12547" width="24.7109375" customWidth="1"/>
    <col min="12548" max="12548" width="0" hidden="1" customWidth="1"/>
    <col min="12549" max="12549" width="6.7109375" customWidth="1"/>
    <col min="12550" max="12550" width="36.7109375" customWidth="1"/>
    <col min="12551" max="12552" width="0" hidden="1" customWidth="1"/>
    <col min="12553" max="12553" width="22.7109375" customWidth="1"/>
    <col min="12554" max="12556" width="8.7109375" customWidth="1"/>
    <col min="12557" max="12557" width="4.7109375" customWidth="1"/>
    <col min="12558" max="12560" width="8.7109375" customWidth="1"/>
    <col min="12561" max="12561" width="4.7109375" customWidth="1"/>
    <col min="12562" max="12564" width="8.7109375" customWidth="1"/>
    <col min="12565" max="12565" width="4.7109375" customWidth="1"/>
    <col min="12566" max="12567" width="8.7109375" customWidth="1"/>
    <col min="12568" max="12568" width="4.7109375" customWidth="1"/>
    <col min="12569" max="12569" width="8.7109375" customWidth="1"/>
    <col min="12801" max="12801" width="4.7109375" customWidth="1"/>
    <col min="12802" max="12802" width="0" hidden="1" customWidth="1"/>
    <col min="12803" max="12803" width="24.7109375" customWidth="1"/>
    <col min="12804" max="12804" width="0" hidden="1" customWidth="1"/>
    <col min="12805" max="12805" width="6.7109375" customWidth="1"/>
    <col min="12806" max="12806" width="36.7109375" customWidth="1"/>
    <col min="12807" max="12808" width="0" hidden="1" customWidth="1"/>
    <col min="12809" max="12809" width="22.7109375" customWidth="1"/>
    <col min="12810" max="12812" width="8.7109375" customWidth="1"/>
    <col min="12813" max="12813" width="4.7109375" customWidth="1"/>
    <col min="12814" max="12816" width="8.7109375" customWidth="1"/>
    <col min="12817" max="12817" width="4.7109375" customWidth="1"/>
    <col min="12818" max="12820" width="8.7109375" customWidth="1"/>
    <col min="12821" max="12821" width="4.7109375" customWidth="1"/>
    <col min="12822" max="12823" width="8.7109375" customWidth="1"/>
    <col min="12824" max="12824" width="4.7109375" customWidth="1"/>
    <col min="12825" max="12825" width="8.7109375" customWidth="1"/>
    <col min="13057" max="13057" width="4.7109375" customWidth="1"/>
    <col min="13058" max="13058" width="0" hidden="1" customWidth="1"/>
    <col min="13059" max="13059" width="24.7109375" customWidth="1"/>
    <col min="13060" max="13060" width="0" hidden="1" customWidth="1"/>
    <col min="13061" max="13061" width="6.7109375" customWidth="1"/>
    <col min="13062" max="13062" width="36.7109375" customWidth="1"/>
    <col min="13063" max="13064" width="0" hidden="1" customWidth="1"/>
    <col min="13065" max="13065" width="22.7109375" customWidth="1"/>
    <col min="13066" max="13068" width="8.7109375" customWidth="1"/>
    <col min="13069" max="13069" width="4.7109375" customWidth="1"/>
    <col min="13070" max="13072" width="8.7109375" customWidth="1"/>
    <col min="13073" max="13073" width="4.7109375" customWidth="1"/>
    <col min="13074" max="13076" width="8.7109375" customWidth="1"/>
    <col min="13077" max="13077" width="4.7109375" customWidth="1"/>
    <col min="13078" max="13079" width="8.7109375" customWidth="1"/>
    <col min="13080" max="13080" width="4.7109375" customWidth="1"/>
    <col min="13081" max="13081" width="8.7109375" customWidth="1"/>
    <col min="13313" max="13313" width="4.7109375" customWidth="1"/>
    <col min="13314" max="13314" width="0" hidden="1" customWidth="1"/>
    <col min="13315" max="13315" width="24.7109375" customWidth="1"/>
    <col min="13316" max="13316" width="0" hidden="1" customWidth="1"/>
    <col min="13317" max="13317" width="6.7109375" customWidth="1"/>
    <col min="13318" max="13318" width="36.7109375" customWidth="1"/>
    <col min="13319" max="13320" width="0" hidden="1" customWidth="1"/>
    <col min="13321" max="13321" width="22.7109375" customWidth="1"/>
    <col min="13322" max="13324" width="8.7109375" customWidth="1"/>
    <col min="13325" max="13325" width="4.7109375" customWidth="1"/>
    <col min="13326" max="13328" width="8.7109375" customWidth="1"/>
    <col min="13329" max="13329" width="4.7109375" customWidth="1"/>
    <col min="13330" max="13332" width="8.7109375" customWidth="1"/>
    <col min="13333" max="13333" width="4.7109375" customWidth="1"/>
    <col min="13334" max="13335" width="8.7109375" customWidth="1"/>
    <col min="13336" max="13336" width="4.7109375" customWidth="1"/>
    <col min="13337" max="13337" width="8.7109375" customWidth="1"/>
    <col min="13569" max="13569" width="4.7109375" customWidth="1"/>
    <col min="13570" max="13570" width="0" hidden="1" customWidth="1"/>
    <col min="13571" max="13571" width="24.7109375" customWidth="1"/>
    <col min="13572" max="13572" width="0" hidden="1" customWidth="1"/>
    <col min="13573" max="13573" width="6.7109375" customWidth="1"/>
    <col min="13574" max="13574" width="36.7109375" customWidth="1"/>
    <col min="13575" max="13576" width="0" hidden="1" customWidth="1"/>
    <col min="13577" max="13577" width="22.7109375" customWidth="1"/>
    <col min="13578" max="13580" width="8.7109375" customWidth="1"/>
    <col min="13581" max="13581" width="4.7109375" customWidth="1"/>
    <col min="13582" max="13584" width="8.7109375" customWidth="1"/>
    <col min="13585" max="13585" width="4.7109375" customWidth="1"/>
    <col min="13586" max="13588" width="8.7109375" customWidth="1"/>
    <col min="13589" max="13589" width="4.7109375" customWidth="1"/>
    <col min="13590" max="13591" width="8.7109375" customWidth="1"/>
    <col min="13592" max="13592" width="4.7109375" customWidth="1"/>
    <col min="13593" max="13593" width="8.7109375" customWidth="1"/>
    <col min="13825" max="13825" width="4.7109375" customWidth="1"/>
    <col min="13826" max="13826" width="0" hidden="1" customWidth="1"/>
    <col min="13827" max="13827" width="24.7109375" customWidth="1"/>
    <col min="13828" max="13828" width="0" hidden="1" customWidth="1"/>
    <col min="13829" max="13829" width="6.7109375" customWidth="1"/>
    <col min="13830" max="13830" width="36.7109375" customWidth="1"/>
    <col min="13831" max="13832" width="0" hidden="1" customWidth="1"/>
    <col min="13833" max="13833" width="22.7109375" customWidth="1"/>
    <col min="13834" max="13836" width="8.7109375" customWidth="1"/>
    <col min="13837" max="13837" width="4.7109375" customWidth="1"/>
    <col min="13838" max="13840" width="8.7109375" customWidth="1"/>
    <col min="13841" max="13841" width="4.7109375" customWidth="1"/>
    <col min="13842" max="13844" width="8.7109375" customWidth="1"/>
    <col min="13845" max="13845" width="4.7109375" customWidth="1"/>
    <col min="13846" max="13847" width="8.7109375" customWidth="1"/>
    <col min="13848" max="13848" width="4.7109375" customWidth="1"/>
    <col min="13849" max="13849" width="8.7109375" customWidth="1"/>
    <col min="14081" max="14081" width="4.7109375" customWidth="1"/>
    <col min="14082" max="14082" width="0" hidden="1" customWidth="1"/>
    <col min="14083" max="14083" width="24.7109375" customWidth="1"/>
    <col min="14084" max="14084" width="0" hidden="1" customWidth="1"/>
    <col min="14085" max="14085" width="6.7109375" customWidth="1"/>
    <col min="14086" max="14086" width="36.7109375" customWidth="1"/>
    <col min="14087" max="14088" width="0" hidden="1" customWidth="1"/>
    <col min="14089" max="14089" width="22.7109375" customWidth="1"/>
    <col min="14090" max="14092" width="8.7109375" customWidth="1"/>
    <col min="14093" max="14093" width="4.7109375" customWidth="1"/>
    <col min="14094" max="14096" width="8.7109375" customWidth="1"/>
    <col min="14097" max="14097" width="4.7109375" customWidth="1"/>
    <col min="14098" max="14100" width="8.7109375" customWidth="1"/>
    <col min="14101" max="14101" width="4.7109375" customWidth="1"/>
    <col min="14102" max="14103" width="8.7109375" customWidth="1"/>
    <col min="14104" max="14104" width="4.7109375" customWidth="1"/>
    <col min="14105" max="14105" width="8.7109375" customWidth="1"/>
    <col min="14337" max="14337" width="4.7109375" customWidth="1"/>
    <col min="14338" max="14338" width="0" hidden="1" customWidth="1"/>
    <col min="14339" max="14339" width="24.7109375" customWidth="1"/>
    <col min="14340" max="14340" width="0" hidden="1" customWidth="1"/>
    <col min="14341" max="14341" width="6.7109375" customWidth="1"/>
    <col min="14342" max="14342" width="36.7109375" customWidth="1"/>
    <col min="14343" max="14344" width="0" hidden="1" customWidth="1"/>
    <col min="14345" max="14345" width="22.7109375" customWidth="1"/>
    <col min="14346" max="14348" width="8.7109375" customWidth="1"/>
    <col min="14349" max="14349" width="4.7109375" customWidth="1"/>
    <col min="14350" max="14352" width="8.7109375" customWidth="1"/>
    <col min="14353" max="14353" width="4.7109375" customWidth="1"/>
    <col min="14354" max="14356" width="8.7109375" customWidth="1"/>
    <col min="14357" max="14357" width="4.7109375" customWidth="1"/>
    <col min="14358" max="14359" width="8.7109375" customWidth="1"/>
    <col min="14360" max="14360" width="4.7109375" customWidth="1"/>
    <col min="14361" max="14361" width="8.7109375" customWidth="1"/>
    <col min="14593" max="14593" width="4.7109375" customWidth="1"/>
    <col min="14594" max="14594" width="0" hidden="1" customWidth="1"/>
    <col min="14595" max="14595" width="24.7109375" customWidth="1"/>
    <col min="14596" max="14596" width="0" hidden="1" customWidth="1"/>
    <col min="14597" max="14597" width="6.7109375" customWidth="1"/>
    <col min="14598" max="14598" width="36.7109375" customWidth="1"/>
    <col min="14599" max="14600" width="0" hidden="1" customWidth="1"/>
    <col min="14601" max="14601" width="22.7109375" customWidth="1"/>
    <col min="14602" max="14604" width="8.7109375" customWidth="1"/>
    <col min="14605" max="14605" width="4.7109375" customWidth="1"/>
    <col min="14606" max="14608" width="8.7109375" customWidth="1"/>
    <col min="14609" max="14609" width="4.7109375" customWidth="1"/>
    <col min="14610" max="14612" width="8.7109375" customWidth="1"/>
    <col min="14613" max="14613" width="4.7109375" customWidth="1"/>
    <col min="14614" max="14615" width="8.7109375" customWidth="1"/>
    <col min="14616" max="14616" width="4.7109375" customWidth="1"/>
    <col min="14617" max="14617" width="8.7109375" customWidth="1"/>
    <col min="14849" max="14849" width="4.7109375" customWidth="1"/>
    <col min="14850" max="14850" width="0" hidden="1" customWidth="1"/>
    <col min="14851" max="14851" width="24.7109375" customWidth="1"/>
    <col min="14852" max="14852" width="0" hidden="1" customWidth="1"/>
    <col min="14853" max="14853" width="6.7109375" customWidth="1"/>
    <col min="14854" max="14854" width="36.7109375" customWidth="1"/>
    <col min="14855" max="14856" width="0" hidden="1" customWidth="1"/>
    <col min="14857" max="14857" width="22.7109375" customWidth="1"/>
    <col min="14858" max="14860" width="8.7109375" customWidth="1"/>
    <col min="14861" max="14861" width="4.7109375" customWidth="1"/>
    <col min="14862" max="14864" width="8.7109375" customWidth="1"/>
    <col min="14865" max="14865" width="4.7109375" customWidth="1"/>
    <col min="14866" max="14868" width="8.7109375" customWidth="1"/>
    <col min="14869" max="14869" width="4.7109375" customWidth="1"/>
    <col min="14870" max="14871" width="8.7109375" customWidth="1"/>
    <col min="14872" max="14872" width="4.7109375" customWidth="1"/>
    <col min="14873" max="14873" width="8.7109375" customWidth="1"/>
    <col min="15105" max="15105" width="4.7109375" customWidth="1"/>
    <col min="15106" max="15106" width="0" hidden="1" customWidth="1"/>
    <col min="15107" max="15107" width="24.7109375" customWidth="1"/>
    <col min="15108" max="15108" width="0" hidden="1" customWidth="1"/>
    <col min="15109" max="15109" width="6.7109375" customWidth="1"/>
    <col min="15110" max="15110" width="36.7109375" customWidth="1"/>
    <col min="15111" max="15112" width="0" hidden="1" customWidth="1"/>
    <col min="15113" max="15113" width="22.7109375" customWidth="1"/>
    <col min="15114" max="15116" width="8.7109375" customWidth="1"/>
    <col min="15117" max="15117" width="4.7109375" customWidth="1"/>
    <col min="15118" max="15120" width="8.7109375" customWidth="1"/>
    <col min="15121" max="15121" width="4.7109375" customWidth="1"/>
    <col min="15122" max="15124" width="8.7109375" customWidth="1"/>
    <col min="15125" max="15125" width="4.7109375" customWidth="1"/>
    <col min="15126" max="15127" width="8.7109375" customWidth="1"/>
    <col min="15128" max="15128" width="4.7109375" customWidth="1"/>
    <col min="15129" max="15129" width="8.7109375" customWidth="1"/>
    <col min="15361" max="15361" width="4.7109375" customWidth="1"/>
    <col min="15362" max="15362" width="0" hidden="1" customWidth="1"/>
    <col min="15363" max="15363" width="24.7109375" customWidth="1"/>
    <col min="15364" max="15364" width="0" hidden="1" customWidth="1"/>
    <col min="15365" max="15365" width="6.7109375" customWidth="1"/>
    <col min="15366" max="15366" width="36.7109375" customWidth="1"/>
    <col min="15367" max="15368" width="0" hidden="1" customWidth="1"/>
    <col min="15369" max="15369" width="22.7109375" customWidth="1"/>
    <col min="15370" max="15372" width="8.7109375" customWidth="1"/>
    <col min="15373" max="15373" width="4.7109375" customWidth="1"/>
    <col min="15374" max="15376" width="8.7109375" customWidth="1"/>
    <col min="15377" max="15377" width="4.7109375" customWidth="1"/>
    <col min="15378" max="15380" width="8.7109375" customWidth="1"/>
    <col min="15381" max="15381" width="4.7109375" customWidth="1"/>
    <col min="15382" max="15383" width="8.7109375" customWidth="1"/>
    <col min="15384" max="15384" width="4.7109375" customWidth="1"/>
    <col min="15385" max="15385" width="8.7109375" customWidth="1"/>
    <col min="15617" max="15617" width="4.7109375" customWidth="1"/>
    <col min="15618" max="15618" width="0" hidden="1" customWidth="1"/>
    <col min="15619" max="15619" width="24.7109375" customWidth="1"/>
    <col min="15620" max="15620" width="0" hidden="1" customWidth="1"/>
    <col min="15621" max="15621" width="6.7109375" customWidth="1"/>
    <col min="15622" max="15622" width="36.7109375" customWidth="1"/>
    <col min="15623" max="15624" width="0" hidden="1" customWidth="1"/>
    <col min="15625" max="15625" width="22.7109375" customWidth="1"/>
    <col min="15626" max="15628" width="8.7109375" customWidth="1"/>
    <col min="15629" max="15629" width="4.7109375" customWidth="1"/>
    <col min="15630" max="15632" width="8.7109375" customWidth="1"/>
    <col min="15633" max="15633" width="4.7109375" customWidth="1"/>
    <col min="15634" max="15636" width="8.7109375" customWidth="1"/>
    <col min="15637" max="15637" width="4.7109375" customWidth="1"/>
    <col min="15638" max="15639" width="8.7109375" customWidth="1"/>
    <col min="15640" max="15640" width="4.7109375" customWidth="1"/>
    <col min="15641" max="15641" width="8.7109375" customWidth="1"/>
    <col min="15873" max="15873" width="4.7109375" customWidth="1"/>
    <col min="15874" max="15874" width="0" hidden="1" customWidth="1"/>
    <col min="15875" max="15875" width="24.7109375" customWidth="1"/>
    <col min="15876" max="15876" width="0" hidden="1" customWidth="1"/>
    <col min="15877" max="15877" width="6.7109375" customWidth="1"/>
    <col min="15878" max="15878" width="36.7109375" customWidth="1"/>
    <col min="15879" max="15880" width="0" hidden="1" customWidth="1"/>
    <col min="15881" max="15881" width="22.7109375" customWidth="1"/>
    <col min="15882" max="15884" width="8.7109375" customWidth="1"/>
    <col min="15885" max="15885" width="4.7109375" customWidth="1"/>
    <col min="15886" max="15888" width="8.7109375" customWidth="1"/>
    <col min="15889" max="15889" width="4.7109375" customWidth="1"/>
    <col min="15890" max="15892" width="8.7109375" customWidth="1"/>
    <col min="15893" max="15893" width="4.7109375" customWidth="1"/>
    <col min="15894" max="15895" width="8.7109375" customWidth="1"/>
    <col min="15896" max="15896" width="4.7109375" customWidth="1"/>
    <col min="15897" max="15897" width="8.7109375" customWidth="1"/>
    <col min="16129" max="16129" width="4.7109375" customWidth="1"/>
    <col min="16130" max="16130" width="0" hidden="1" customWidth="1"/>
    <col min="16131" max="16131" width="24.7109375" customWidth="1"/>
    <col min="16132" max="16132" width="0" hidden="1" customWidth="1"/>
    <col min="16133" max="16133" width="6.7109375" customWidth="1"/>
    <col min="16134" max="16134" width="36.7109375" customWidth="1"/>
    <col min="16135" max="16136" width="0" hidden="1" customWidth="1"/>
    <col min="16137" max="16137" width="22.7109375" customWidth="1"/>
    <col min="16138" max="16140" width="8.7109375" customWidth="1"/>
    <col min="16141" max="16141" width="4.7109375" customWidth="1"/>
    <col min="16142" max="16144" width="8.7109375" customWidth="1"/>
    <col min="16145" max="16145" width="4.7109375" customWidth="1"/>
    <col min="16146" max="16148" width="8.7109375" customWidth="1"/>
    <col min="16149" max="16149" width="4.7109375" customWidth="1"/>
    <col min="16150" max="16151" width="8.7109375" customWidth="1"/>
    <col min="16152" max="16152" width="4.7109375" customWidth="1"/>
    <col min="16153" max="16153" width="8.7109375" customWidth="1"/>
  </cols>
  <sheetData>
    <row r="1" spans="1:255" s="6" customFormat="1" ht="30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5" s="6" customFormat="1" ht="30" customHeight="1">
      <c r="A2" s="169" t="s">
        <v>115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55" s="6" customFormat="1" ht="30" customHeight="1">
      <c r="A3" s="161" t="s">
        <v>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5" ht="30" customHeight="1">
      <c r="A4" s="161" t="s">
        <v>14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5" ht="30" customHeight="1">
      <c r="A5" s="170" t="s">
        <v>159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</row>
    <row r="6" spans="1:255" ht="30" customHeight="1">
      <c r="A6" s="171" t="s">
        <v>158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55" s="14" customFormat="1" ht="30" customHeight="1">
      <c r="A7" s="9" t="s">
        <v>26</v>
      </c>
      <c r="B7" s="9"/>
      <c r="C7" s="89"/>
      <c r="D7" s="53"/>
      <c r="E7" s="54"/>
      <c r="F7" s="54"/>
      <c r="G7" s="55"/>
      <c r="H7" s="56"/>
      <c r="I7" s="56"/>
      <c r="J7" s="13"/>
      <c r="K7" s="13"/>
      <c r="L7" s="13"/>
      <c r="M7" s="13"/>
      <c r="N7" s="13"/>
      <c r="O7" s="13"/>
      <c r="P7" s="13"/>
      <c r="Q7" s="13"/>
      <c r="R7" s="166" t="s">
        <v>116</v>
      </c>
      <c r="S7" s="166"/>
      <c r="T7" s="166"/>
      <c r="U7" s="166"/>
      <c r="V7" s="166"/>
      <c r="W7" s="166"/>
      <c r="X7" s="166"/>
      <c r="Y7" s="166"/>
    </row>
    <row r="8" spans="1:255" s="14" customFormat="1" ht="19.899999999999999" customHeight="1">
      <c r="A8" s="163" t="s">
        <v>1</v>
      </c>
      <c r="B8" s="162" t="s">
        <v>15</v>
      </c>
      <c r="C8" s="167" t="s">
        <v>12</v>
      </c>
      <c r="D8" s="167" t="s">
        <v>10</v>
      </c>
      <c r="E8" s="168" t="s">
        <v>9</v>
      </c>
      <c r="F8" s="167" t="s">
        <v>153</v>
      </c>
      <c r="G8" s="167" t="s">
        <v>154</v>
      </c>
      <c r="H8" s="167" t="s">
        <v>8</v>
      </c>
      <c r="I8" s="167" t="s">
        <v>4</v>
      </c>
      <c r="J8" s="164" t="s">
        <v>27</v>
      </c>
      <c r="K8" s="164"/>
      <c r="L8" s="164"/>
      <c r="M8" s="164"/>
      <c r="N8" s="164" t="s">
        <v>5</v>
      </c>
      <c r="O8" s="164"/>
      <c r="P8" s="164"/>
      <c r="Q8" s="164"/>
      <c r="R8" s="164" t="s">
        <v>28</v>
      </c>
      <c r="S8" s="164"/>
      <c r="T8" s="164"/>
      <c r="U8" s="164"/>
      <c r="V8" s="163" t="s">
        <v>155</v>
      </c>
      <c r="W8" s="163" t="s">
        <v>156</v>
      </c>
      <c r="X8" s="165" t="s">
        <v>110</v>
      </c>
      <c r="Y8" s="163" t="s">
        <v>157</v>
      </c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</row>
    <row r="9" spans="1:255" s="14" customFormat="1" ht="60" customHeight="1">
      <c r="A9" s="163"/>
      <c r="B9" s="162"/>
      <c r="C9" s="167"/>
      <c r="D9" s="167"/>
      <c r="E9" s="167"/>
      <c r="F9" s="167"/>
      <c r="G9" s="167"/>
      <c r="H9" s="167"/>
      <c r="I9" s="167"/>
      <c r="J9" s="152" t="s">
        <v>155</v>
      </c>
      <c r="K9" s="152" t="s">
        <v>156</v>
      </c>
      <c r="L9" s="152" t="s">
        <v>157</v>
      </c>
      <c r="M9" s="152" t="s">
        <v>1</v>
      </c>
      <c r="N9" s="152" t="s">
        <v>155</v>
      </c>
      <c r="O9" s="152" t="s">
        <v>156</v>
      </c>
      <c r="P9" s="152" t="s">
        <v>157</v>
      </c>
      <c r="Q9" s="152" t="s">
        <v>1</v>
      </c>
      <c r="R9" s="152" t="s">
        <v>155</v>
      </c>
      <c r="S9" s="152" t="s">
        <v>156</v>
      </c>
      <c r="T9" s="152" t="s">
        <v>157</v>
      </c>
      <c r="U9" s="152" t="s">
        <v>1</v>
      </c>
      <c r="V9" s="163"/>
      <c r="W9" s="163"/>
      <c r="X9" s="165"/>
      <c r="Y9" s="163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</row>
    <row r="10" spans="1:255" ht="31.9" customHeight="1">
      <c r="A10" s="65">
        <v>1</v>
      </c>
      <c r="B10" s="45" t="s">
        <v>77</v>
      </c>
      <c r="C10" s="38" t="s">
        <v>78</v>
      </c>
      <c r="D10" s="48" t="s">
        <v>79</v>
      </c>
      <c r="E10" s="45" t="s">
        <v>37</v>
      </c>
      <c r="F10" s="44" t="s">
        <v>80</v>
      </c>
      <c r="G10" s="48" t="s">
        <v>81</v>
      </c>
      <c r="H10" s="46" t="s">
        <v>82</v>
      </c>
      <c r="I10" s="47" t="s">
        <v>57</v>
      </c>
      <c r="J10" s="153">
        <v>65.25</v>
      </c>
      <c r="K10" s="153">
        <v>66</v>
      </c>
      <c r="L10" s="153">
        <f>(J10+K10)/2</f>
        <v>65.625</v>
      </c>
      <c r="M10" s="68">
        <v>1</v>
      </c>
      <c r="N10" s="153">
        <v>65.75</v>
      </c>
      <c r="O10" s="153">
        <v>71</v>
      </c>
      <c r="P10" s="153">
        <f>(N10+O10)/2</f>
        <v>68.375</v>
      </c>
      <c r="Q10" s="68">
        <v>1</v>
      </c>
      <c r="R10" s="153">
        <v>66</v>
      </c>
      <c r="S10" s="153">
        <v>69</v>
      </c>
      <c r="T10" s="153">
        <f>(R10+S10)/2</f>
        <v>67.5</v>
      </c>
      <c r="U10" s="68">
        <v>1</v>
      </c>
      <c r="V10" s="153">
        <f>(J10+N10+R10)/3</f>
        <v>65.666666666666671</v>
      </c>
      <c r="W10" s="153">
        <f>(K10+O10+S10)/3</f>
        <v>68.666666666666671</v>
      </c>
      <c r="X10" s="153"/>
      <c r="Y10" s="145">
        <f>(L10+P10+T10)/3</f>
        <v>67.166666666666671</v>
      </c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</row>
    <row r="11" spans="1:255" ht="30" customHeight="1">
      <c r="A11" s="72"/>
      <c r="B11" s="72"/>
      <c r="C11" s="154"/>
      <c r="D11" s="84"/>
      <c r="E11" s="82"/>
      <c r="F11" s="155"/>
      <c r="G11" s="84"/>
      <c r="H11" s="85"/>
      <c r="I11" s="88"/>
      <c r="J11" s="156"/>
      <c r="K11" s="156"/>
      <c r="L11" s="156"/>
      <c r="M11" s="24"/>
      <c r="N11" s="156"/>
      <c r="O11" s="156"/>
      <c r="P11" s="156"/>
      <c r="Q11" s="24"/>
      <c r="R11" s="156"/>
      <c r="S11" s="156"/>
      <c r="T11" s="156"/>
      <c r="U11" s="24"/>
      <c r="V11" s="156"/>
      <c r="W11" s="156"/>
      <c r="X11" s="156"/>
      <c r="Y11" s="157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</row>
    <row r="12" spans="1:255" ht="30" customHeight="1">
      <c r="A12" s="72"/>
      <c r="B12" s="72"/>
      <c r="C12" s="15" t="s">
        <v>2</v>
      </c>
      <c r="D12" s="57"/>
      <c r="E12" s="57"/>
      <c r="F12" s="58"/>
      <c r="G12" s="58"/>
      <c r="H12" s="59"/>
      <c r="I12" s="57" t="s">
        <v>38</v>
      </c>
      <c r="J12" s="3"/>
      <c r="K12" s="3"/>
      <c r="L12" s="156"/>
      <c r="M12" s="24"/>
      <c r="N12" s="156"/>
      <c r="O12" s="156"/>
      <c r="P12" s="156"/>
      <c r="Q12" s="24"/>
      <c r="R12" s="156"/>
      <c r="S12" s="156"/>
      <c r="T12" s="156"/>
      <c r="U12" s="24"/>
      <c r="V12" s="156"/>
      <c r="W12" s="156"/>
      <c r="X12" s="156"/>
      <c r="Y12" s="157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</row>
    <row r="13" spans="1:255" ht="30" customHeight="1">
      <c r="A13" s="19"/>
      <c r="B13" s="19"/>
      <c r="C13" s="20" t="s">
        <v>3</v>
      </c>
      <c r="D13" s="60"/>
      <c r="E13" s="60"/>
      <c r="F13" s="56"/>
      <c r="G13" s="56"/>
      <c r="H13" s="61"/>
      <c r="I13" s="56" t="s">
        <v>25</v>
      </c>
      <c r="J13" s="3"/>
      <c r="K13" s="3"/>
      <c r="L13" s="13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8"/>
    </row>
    <row r="14" spans="1:255" s="18" customFormat="1" ht="24.95" customHeight="1">
      <c r="A14"/>
      <c r="B14"/>
      <c r="C14" s="39"/>
      <c r="D14" s="158"/>
      <c r="E14" s="158"/>
      <c r="F14" s="158"/>
      <c r="G14" s="158"/>
      <c r="H14" s="158"/>
      <c r="I14" s="158"/>
      <c r="J14" s="1"/>
      <c r="K14" s="1"/>
      <c r="L14"/>
      <c r="M14"/>
      <c r="N14"/>
      <c r="O14"/>
      <c r="P14"/>
      <c r="Q14"/>
      <c r="R14"/>
      <c r="S14"/>
      <c r="T14"/>
      <c r="U14"/>
      <c r="V14"/>
      <c r="W14" s="21"/>
    </row>
    <row r="15" spans="1:255" s="21" customFormat="1" ht="24.95" customHeight="1">
      <c r="A15"/>
      <c r="B15"/>
      <c r="C15" s="39"/>
      <c r="D15" s="158"/>
      <c r="E15" s="158"/>
      <c r="F15" s="158"/>
      <c r="G15" s="158"/>
      <c r="H15" s="158"/>
      <c r="I15" s="158"/>
      <c r="J15" s="1"/>
      <c r="K15" s="1"/>
      <c r="L15"/>
      <c r="M15"/>
      <c r="N15"/>
      <c r="O15"/>
      <c r="P15"/>
      <c r="Q15"/>
      <c r="R15"/>
      <c r="S15"/>
      <c r="T15"/>
      <c r="U15"/>
      <c r="V15"/>
      <c r="W15"/>
    </row>
  </sheetData>
  <mergeCells count="23">
    <mergeCell ref="A6:Y6"/>
    <mergeCell ref="A1:Y1"/>
    <mergeCell ref="A2:Y2"/>
    <mergeCell ref="A3:Y3"/>
    <mergeCell ref="A4:Y4"/>
    <mergeCell ref="A5:Y5"/>
    <mergeCell ref="R7:Y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Y8:Y9"/>
    <mergeCell ref="J8:M8"/>
    <mergeCell ref="N8:Q8"/>
    <mergeCell ref="R8:U8"/>
    <mergeCell ref="V8:V9"/>
    <mergeCell ref="W8:W9"/>
    <mergeCell ref="X8:X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topLeftCell="A7" zoomScale="110" zoomScaleNormal="110" workbookViewId="0">
      <selection activeCell="A14" sqref="A14:V14"/>
    </sheetView>
  </sheetViews>
  <sheetFormatPr defaultColWidth="9.140625" defaultRowHeight="12.75"/>
  <cols>
    <col min="1" max="1" width="4.7109375" style="110" customWidth="1"/>
    <col min="2" max="2" width="6.7109375" style="110" hidden="1" customWidth="1"/>
    <col min="3" max="3" width="24.7109375" style="130" customWidth="1"/>
    <col min="4" max="4" width="8.7109375" style="130" hidden="1" customWidth="1"/>
    <col min="5" max="5" width="6.7109375" style="130" customWidth="1"/>
    <col min="6" max="6" width="36.7109375" style="130" customWidth="1"/>
    <col min="7" max="7" width="8.7109375" style="130" hidden="1" customWidth="1"/>
    <col min="8" max="8" width="17.7109375" style="130" hidden="1" customWidth="1"/>
    <col min="9" max="9" width="22.7109375" style="130" customWidth="1"/>
    <col min="10" max="10" width="6.7109375" style="110" customWidth="1"/>
    <col min="11" max="11" width="8.7109375" style="110" customWidth="1"/>
    <col min="12" max="12" width="4.7109375" style="110" customWidth="1"/>
    <col min="13" max="13" width="6.7109375" style="110" customWidth="1"/>
    <col min="14" max="14" width="8.7109375" style="110" customWidth="1"/>
    <col min="15" max="15" width="4.7109375" style="110" customWidth="1"/>
    <col min="16" max="16" width="6.7109375" style="110" customWidth="1"/>
    <col min="17" max="17" width="8.7109375" style="110" customWidth="1"/>
    <col min="18" max="20" width="4.7109375" style="110" customWidth="1"/>
    <col min="21" max="21" width="6.7109375" style="110" customWidth="1"/>
    <col min="22" max="22" width="8.7109375" style="110" customWidth="1"/>
    <col min="23" max="23" width="6.7109375" style="110" hidden="1" customWidth="1"/>
    <col min="24" max="16384" width="9.140625" style="110"/>
  </cols>
  <sheetData>
    <row r="1" spans="1:25" ht="30" customHeight="1">
      <c r="A1" s="200" t="s">
        <v>36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5" s="111" customFormat="1" ht="30" customHeight="1">
      <c r="A2" s="201" t="s">
        <v>115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5" s="111" customFormat="1" ht="30" customHeight="1">
      <c r="A3" s="200" t="s">
        <v>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5" ht="30" customHeight="1">
      <c r="A4" s="200" t="s">
        <v>14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</row>
    <row r="5" spans="1:25" ht="30" customHeight="1">
      <c r="A5" s="203" t="s">
        <v>108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51"/>
    </row>
    <row r="6" spans="1:25" ht="30" customHeight="1">
      <c r="A6" s="200" t="s">
        <v>162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151"/>
    </row>
    <row r="7" spans="1:25" ht="30" customHeight="1">
      <c r="A7" s="202" t="s">
        <v>160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</row>
    <row r="8" spans="1:25" s="114" customFormat="1" ht="30" customHeight="1">
      <c r="A8" s="9" t="s">
        <v>26</v>
      </c>
      <c r="B8" s="9"/>
      <c r="C8" s="53"/>
      <c r="D8" s="54"/>
      <c r="E8" s="54"/>
      <c r="F8" s="55"/>
      <c r="G8" s="112"/>
      <c r="H8" s="112"/>
      <c r="I8" s="112"/>
      <c r="J8" s="113"/>
      <c r="K8" s="113"/>
      <c r="L8" s="113"/>
      <c r="M8" s="113"/>
      <c r="N8" s="113"/>
      <c r="O8" s="113"/>
      <c r="P8" s="113"/>
      <c r="Q8" s="113"/>
      <c r="R8" s="187" t="s">
        <v>116</v>
      </c>
      <c r="S8" s="187"/>
      <c r="T8" s="187"/>
      <c r="U8" s="187"/>
      <c r="V8" s="187"/>
      <c r="W8" s="187"/>
    </row>
    <row r="9" spans="1:25" ht="20.100000000000001" customHeight="1">
      <c r="A9" s="175" t="s">
        <v>1</v>
      </c>
      <c r="B9" s="162" t="s">
        <v>15</v>
      </c>
      <c r="C9" s="183" t="s">
        <v>12</v>
      </c>
      <c r="D9" s="188" t="s">
        <v>10</v>
      </c>
      <c r="E9" s="198" t="s">
        <v>9</v>
      </c>
      <c r="F9" s="188" t="s">
        <v>13</v>
      </c>
      <c r="G9" s="188" t="s">
        <v>10</v>
      </c>
      <c r="H9" s="188" t="s">
        <v>8</v>
      </c>
      <c r="I9" s="190" t="s">
        <v>4</v>
      </c>
      <c r="J9" s="179" t="s">
        <v>27</v>
      </c>
      <c r="K9" s="180"/>
      <c r="L9" s="181"/>
      <c r="M9" s="179" t="s">
        <v>5</v>
      </c>
      <c r="N9" s="180"/>
      <c r="O9" s="181"/>
      <c r="P9" s="179" t="s">
        <v>28</v>
      </c>
      <c r="Q9" s="180"/>
      <c r="R9" s="181"/>
      <c r="S9" s="182" t="s">
        <v>17</v>
      </c>
      <c r="T9" s="177" t="s">
        <v>18</v>
      </c>
      <c r="U9" s="175" t="s">
        <v>6</v>
      </c>
      <c r="V9" s="185" t="s">
        <v>16</v>
      </c>
      <c r="W9" s="195" t="s">
        <v>31</v>
      </c>
    </row>
    <row r="10" spans="1:25" ht="39.950000000000003" customHeight="1">
      <c r="A10" s="176"/>
      <c r="B10" s="162"/>
      <c r="C10" s="184"/>
      <c r="D10" s="197"/>
      <c r="E10" s="199"/>
      <c r="F10" s="189"/>
      <c r="G10" s="197"/>
      <c r="H10" s="189"/>
      <c r="I10" s="191"/>
      <c r="J10" s="62" t="s">
        <v>11</v>
      </c>
      <c r="K10" s="63" t="s">
        <v>0</v>
      </c>
      <c r="L10" s="62" t="s">
        <v>1</v>
      </c>
      <c r="M10" s="62" t="s">
        <v>11</v>
      </c>
      <c r="N10" s="63" t="s">
        <v>0</v>
      </c>
      <c r="O10" s="62" t="s">
        <v>1</v>
      </c>
      <c r="P10" s="62" t="s">
        <v>11</v>
      </c>
      <c r="Q10" s="63" t="s">
        <v>0</v>
      </c>
      <c r="R10" s="62" t="s">
        <v>1</v>
      </c>
      <c r="S10" s="182"/>
      <c r="T10" s="178"/>
      <c r="U10" s="176"/>
      <c r="V10" s="186"/>
      <c r="W10" s="196"/>
      <c r="Y10" s="115"/>
    </row>
    <row r="11" spans="1:25" ht="25.15" customHeight="1">
      <c r="A11" s="192" t="s">
        <v>109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4"/>
      <c r="W11" s="138"/>
      <c r="Y11" s="115"/>
    </row>
    <row r="12" spans="1:25" ht="31.9" customHeight="1">
      <c r="A12" s="65">
        <f>RANK(V12,$V$12:$V$13,0)</f>
        <v>1</v>
      </c>
      <c r="B12" s="45" t="s">
        <v>60</v>
      </c>
      <c r="C12" s="66" t="s">
        <v>61</v>
      </c>
      <c r="D12" s="48" t="s">
        <v>62</v>
      </c>
      <c r="E12" s="45" t="s">
        <v>20</v>
      </c>
      <c r="F12" s="2" t="s">
        <v>98</v>
      </c>
      <c r="G12" s="48" t="s">
        <v>99</v>
      </c>
      <c r="H12" s="46" t="s">
        <v>100</v>
      </c>
      <c r="I12" s="139" t="s">
        <v>63</v>
      </c>
      <c r="J12" s="36">
        <v>237.5</v>
      </c>
      <c r="K12" s="22">
        <f>ROUND(J12/3.4,5)</f>
        <v>69.852940000000004</v>
      </c>
      <c r="L12" s="79">
        <f>RANK(K12,K$12:K$13,0)</f>
        <v>1</v>
      </c>
      <c r="M12" s="36">
        <v>234.5</v>
      </c>
      <c r="N12" s="22">
        <f>ROUND(M12/3.4,5)</f>
        <v>68.970590000000001</v>
      </c>
      <c r="O12" s="79">
        <f>RANK(N12,N$12:N$13,0)</f>
        <v>1</v>
      </c>
      <c r="P12" s="36">
        <v>232</v>
      </c>
      <c r="Q12" s="22">
        <f>ROUND(P12/3.4,5)</f>
        <v>68.235290000000006</v>
      </c>
      <c r="R12" s="79">
        <f>RANK(Q12,Q$12:Q$13,0)</f>
        <v>1</v>
      </c>
      <c r="S12" s="41"/>
      <c r="T12" s="41"/>
      <c r="U12" s="36">
        <f>J12+M12+P12</f>
        <v>704</v>
      </c>
      <c r="V12" s="69">
        <f>ROUND(U12/3.4/3,5)</f>
        <v>69.01961</v>
      </c>
      <c r="W12" s="116"/>
    </row>
    <row r="13" spans="1:25" ht="31.9" customHeight="1">
      <c r="A13" s="65">
        <f>RANK(V13,$V$12:$V$13,0)</f>
        <v>2</v>
      </c>
      <c r="B13" s="45">
        <v>2004</v>
      </c>
      <c r="C13" s="150" t="s">
        <v>164</v>
      </c>
      <c r="D13" s="48" t="s">
        <v>129</v>
      </c>
      <c r="E13" s="45" t="s">
        <v>20</v>
      </c>
      <c r="F13" s="71" t="s">
        <v>130</v>
      </c>
      <c r="G13" s="48" t="s">
        <v>131</v>
      </c>
      <c r="H13" s="46" t="s">
        <v>132</v>
      </c>
      <c r="I13" s="47" t="s">
        <v>133</v>
      </c>
      <c r="J13" s="36">
        <v>215</v>
      </c>
      <c r="K13" s="22">
        <f>ROUND(J13/3.4,5)</f>
        <v>63.235289999999999</v>
      </c>
      <c r="L13" s="79">
        <f>RANK(K13,K$12:K$13,0)</f>
        <v>2</v>
      </c>
      <c r="M13" s="36">
        <v>227</v>
      </c>
      <c r="N13" s="22">
        <f>ROUND(M13/3.4,5)</f>
        <v>66.764709999999994</v>
      </c>
      <c r="O13" s="79">
        <f>RANK(N13,N$12:N$13,0)</f>
        <v>2</v>
      </c>
      <c r="P13" s="36">
        <v>224</v>
      </c>
      <c r="Q13" s="22">
        <f>ROUND(P13/3.4,5)</f>
        <v>65.882350000000002</v>
      </c>
      <c r="R13" s="79">
        <f>RANK(Q13,Q$12:Q$13,0)</f>
        <v>2</v>
      </c>
      <c r="S13" s="41"/>
      <c r="T13" s="41"/>
      <c r="U13" s="36">
        <f>J13+M13+P13</f>
        <v>666</v>
      </c>
      <c r="V13" s="69">
        <f>ROUND(U13/3.4/3,5)</f>
        <v>65.294120000000007</v>
      </c>
      <c r="W13" s="116"/>
    </row>
    <row r="14" spans="1:25" ht="25.15" customHeight="1">
      <c r="A14" s="192" t="s">
        <v>111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4"/>
      <c r="W14" s="117"/>
    </row>
    <row r="15" spans="1:25" ht="30" customHeight="1">
      <c r="A15" s="65">
        <f>RANK(V15,$V$15:$V$16,0)</f>
        <v>1</v>
      </c>
      <c r="B15" s="45">
        <v>1969</v>
      </c>
      <c r="C15" s="42" t="s">
        <v>72</v>
      </c>
      <c r="D15" s="48" t="s">
        <v>73</v>
      </c>
      <c r="E15" s="45">
        <v>2</v>
      </c>
      <c r="F15" s="4" t="s">
        <v>74</v>
      </c>
      <c r="G15" s="48" t="s">
        <v>75</v>
      </c>
      <c r="H15" s="46" t="s">
        <v>76</v>
      </c>
      <c r="I15" s="47" t="s">
        <v>21</v>
      </c>
      <c r="J15" s="36">
        <v>209.5</v>
      </c>
      <c r="K15" s="22">
        <f>ROUND(J15/3.4,5)</f>
        <v>61.617649999999998</v>
      </c>
      <c r="L15" s="79">
        <f>RANK(K15,K$15:K$16,0)</f>
        <v>1</v>
      </c>
      <c r="M15" s="36">
        <v>213</v>
      </c>
      <c r="N15" s="22">
        <f>ROUND(M15/3.4,5)</f>
        <v>62.647060000000003</v>
      </c>
      <c r="O15" s="79">
        <f>RANK(N15,N$15:N$16,0)</f>
        <v>1</v>
      </c>
      <c r="P15" s="36">
        <v>208</v>
      </c>
      <c r="Q15" s="22">
        <f>ROUND(P15/3.4,5)</f>
        <v>61.176470000000002</v>
      </c>
      <c r="R15" s="79">
        <f>RANK(Q15,Q$15:Q$16,0)</f>
        <v>1</v>
      </c>
      <c r="S15" s="41"/>
      <c r="T15" s="41"/>
      <c r="U15" s="36">
        <f>J15+M15+P15</f>
        <v>630.5</v>
      </c>
      <c r="V15" s="69">
        <f>ROUND(U15/3.4/3,5)</f>
        <v>61.81373</v>
      </c>
      <c r="W15" s="117"/>
    </row>
    <row r="16" spans="1:25" ht="30" customHeight="1">
      <c r="A16" s="65">
        <f>RANK(V16,$V$15:$V$16,0)</f>
        <v>2</v>
      </c>
      <c r="B16" s="45">
        <v>1995</v>
      </c>
      <c r="C16" s="37" t="s">
        <v>40</v>
      </c>
      <c r="D16" s="48" t="s">
        <v>41</v>
      </c>
      <c r="E16" s="45" t="s">
        <v>19</v>
      </c>
      <c r="F16" s="44" t="s">
        <v>42</v>
      </c>
      <c r="G16" s="48" t="s">
        <v>43</v>
      </c>
      <c r="H16" s="46" t="s">
        <v>44</v>
      </c>
      <c r="I16" s="47" t="s">
        <v>21</v>
      </c>
      <c r="J16" s="36">
        <v>196.5</v>
      </c>
      <c r="K16" s="22">
        <f>ROUND(J16/3.4,5)</f>
        <v>57.794119999999999</v>
      </c>
      <c r="L16" s="79">
        <f>RANK(K16,K$15:K$16,0)</f>
        <v>2</v>
      </c>
      <c r="M16" s="36">
        <v>200</v>
      </c>
      <c r="N16" s="22">
        <f>ROUND(M16/3.4,5)</f>
        <v>58.823529999999998</v>
      </c>
      <c r="O16" s="79">
        <f>RANK(N16,N$15:N$16,0)</f>
        <v>2</v>
      </c>
      <c r="P16" s="36">
        <v>207</v>
      </c>
      <c r="Q16" s="22">
        <f>ROUND(P16/3.4,5)</f>
        <v>60.882350000000002</v>
      </c>
      <c r="R16" s="79">
        <f>RANK(Q16,Q$15:Q$16,0)</f>
        <v>2</v>
      </c>
      <c r="S16" s="41"/>
      <c r="T16" s="41"/>
      <c r="U16" s="36">
        <f>J16+M16+P16</f>
        <v>603.5</v>
      </c>
      <c r="V16" s="69">
        <f>ROUND(U16/3.4/3,5)</f>
        <v>59.166670000000003</v>
      </c>
      <c r="W16" s="117"/>
    </row>
    <row r="17" spans="1:23" ht="31.9" customHeight="1">
      <c r="A17" s="172" t="s">
        <v>49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17"/>
    </row>
    <row r="18" spans="1:23" ht="31.9" customHeight="1">
      <c r="A18" s="65">
        <v>1</v>
      </c>
      <c r="B18" s="45" t="s">
        <v>54</v>
      </c>
      <c r="C18" s="81" t="s">
        <v>55</v>
      </c>
      <c r="D18" s="48" t="s">
        <v>56</v>
      </c>
      <c r="E18" s="45" t="s">
        <v>37</v>
      </c>
      <c r="F18" s="71" t="s">
        <v>126</v>
      </c>
      <c r="G18" s="48" t="s">
        <v>127</v>
      </c>
      <c r="H18" s="46" t="s">
        <v>128</v>
      </c>
      <c r="I18" s="47" t="s">
        <v>57</v>
      </c>
      <c r="J18" s="36">
        <v>240</v>
      </c>
      <c r="K18" s="22">
        <f>ROUND(J18/3.4,5)</f>
        <v>70.588239999999999</v>
      </c>
      <c r="L18" s="79">
        <v>1</v>
      </c>
      <c r="M18" s="36">
        <v>237</v>
      </c>
      <c r="N18" s="22">
        <f>ROUND(M18/3.4,5)</f>
        <v>69.705879999999993</v>
      </c>
      <c r="O18" s="79">
        <v>1</v>
      </c>
      <c r="P18" s="36">
        <v>239</v>
      </c>
      <c r="Q18" s="22">
        <f>ROUND(P18/3.4,5)</f>
        <v>70.294120000000007</v>
      </c>
      <c r="R18" s="79">
        <v>1</v>
      </c>
      <c r="S18" s="41"/>
      <c r="T18" s="41"/>
      <c r="U18" s="36">
        <f>J18+M18+P18</f>
        <v>716</v>
      </c>
      <c r="V18" s="69">
        <f>ROUND(U18/3.4/3,5)</f>
        <v>70.196079999999995</v>
      </c>
      <c r="W18" s="117"/>
    </row>
    <row r="19" spans="1:23" ht="31.9" customHeight="1">
      <c r="A19" s="172" t="s">
        <v>161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4"/>
      <c r="W19" s="117"/>
    </row>
    <row r="20" spans="1:23" ht="31.9" customHeight="1">
      <c r="A20" s="65">
        <v>1</v>
      </c>
      <c r="B20" s="45" t="s">
        <v>60</v>
      </c>
      <c r="C20" s="66" t="s">
        <v>61</v>
      </c>
      <c r="D20" s="48" t="s">
        <v>62</v>
      </c>
      <c r="E20" s="45" t="s">
        <v>20</v>
      </c>
      <c r="F20" s="44" t="s">
        <v>145</v>
      </c>
      <c r="G20" s="48" t="s">
        <v>146</v>
      </c>
      <c r="H20" s="46" t="s">
        <v>147</v>
      </c>
      <c r="I20" s="139" t="s">
        <v>63</v>
      </c>
      <c r="J20" s="36">
        <v>214.5</v>
      </c>
      <c r="K20" s="22">
        <f>ROUND(J20/3.4,5)</f>
        <v>63.088239999999999</v>
      </c>
      <c r="L20" s="79">
        <v>1</v>
      </c>
      <c r="M20" s="36">
        <v>223</v>
      </c>
      <c r="N20" s="22">
        <f>ROUND(M20/3.4,5)</f>
        <v>65.588239999999999</v>
      </c>
      <c r="O20" s="79">
        <v>1</v>
      </c>
      <c r="P20" s="36">
        <v>221.5</v>
      </c>
      <c r="Q20" s="22">
        <f>ROUND(P20/3.4,5)</f>
        <v>65.147059999999996</v>
      </c>
      <c r="R20" s="79">
        <v>1</v>
      </c>
      <c r="S20" s="41"/>
      <c r="T20" s="41"/>
      <c r="U20" s="36">
        <f>J20+M20+P20</f>
        <v>659</v>
      </c>
      <c r="V20" s="69">
        <f>ROUND(U20/3.4/3,5)</f>
        <v>64.607839999999996</v>
      </c>
      <c r="W20" s="117"/>
    </row>
    <row r="21" spans="1:23" ht="30" customHeight="1">
      <c r="A21" s="72"/>
      <c r="B21" s="82"/>
      <c r="C21" s="146"/>
      <c r="D21" s="84"/>
      <c r="E21" s="82"/>
      <c r="F21" s="147"/>
      <c r="G21" s="84"/>
      <c r="H21" s="85"/>
      <c r="I21" s="88"/>
      <c r="J21" s="148"/>
      <c r="K21" s="25"/>
      <c r="L21" s="149"/>
      <c r="M21" s="148"/>
      <c r="N21" s="25"/>
      <c r="O21" s="149"/>
      <c r="P21" s="148"/>
      <c r="Q21" s="25"/>
      <c r="R21" s="149"/>
      <c r="S21" s="23"/>
      <c r="T21" s="23"/>
      <c r="U21" s="148"/>
      <c r="V21" s="26"/>
      <c r="W21" s="117"/>
    </row>
    <row r="22" spans="1:23" s="117" customFormat="1" ht="30" customHeight="1">
      <c r="A22" s="118"/>
      <c r="B22" s="118"/>
      <c r="C22" s="119" t="s">
        <v>2</v>
      </c>
      <c r="D22" s="120"/>
      <c r="E22" s="120"/>
      <c r="F22" s="121"/>
      <c r="G22" s="121"/>
      <c r="H22" s="122"/>
      <c r="I22" s="57" t="s">
        <v>38</v>
      </c>
      <c r="J22" s="3"/>
      <c r="K22" s="3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23"/>
    </row>
    <row r="23" spans="1:23" s="123" customFormat="1" ht="30" customHeight="1">
      <c r="A23" s="124"/>
      <c r="B23" s="124"/>
      <c r="C23" s="125" t="s">
        <v>3</v>
      </c>
      <c r="D23" s="126"/>
      <c r="E23" s="126"/>
      <c r="F23" s="112"/>
      <c r="G23" s="112"/>
      <c r="H23" s="127"/>
      <c r="I23" s="56" t="s">
        <v>25</v>
      </c>
      <c r="J23" s="3"/>
      <c r="K23" s="3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10"/>
    </row>
    <row r="24" spans="1:23">
      <c r="C24" s="128"/>
      <c r="D24" s="128"/>
      <c r="E24" s="128"/>
      <c r="F24" s="128"/>
      <c r="G24" s="128"/>
      <c r="H24" s="128"/>
      <c r="I24" s="128"/>
      <c r="J24" s="129"/>
      <c r="K24" s="129"/>
    </row>
    <row r="25" spans="1:23">
      <c r="C25" s="128"/>
      <c r="D25" s="128"/>
      <c r="E25" s="128"/>
      <c r="F25" s="128"/>
      <c r="G25" s="128"/>
      <c r="H25" s="128"/>
      <c r="I25" s="128"/>
      <c r="J25" s="129"/>
      <c r="K25" s="129"/>
    </row>
  </sheetData>
  <sortState ref="A12:Y13">
    <sortCondition ref="A12:A13"/>
  </sortState>
  <mergeCells count="29">
    <mergeCell ref="A1:W1"/>
    <mergeCell ref="A2:W2"/>
    <mergeCell ref="A3:W3"/>
    <mergeCell ref="A4:W4"/>
    <mergeCell ref="A7:W7"/>
    <mergeCell ref="A5:V5"/>
    <mergeCell ref="A6:V6"/>
    <mergeCell ref="R8:W8"/>
    <mergeCell ref="H9:H10"/>
    <mergeCell ref="I9:I10"/>
    <mergeCell ref="J9:L9"/>
    <mergeCell ref="A14:V14"/>
    <mergeCell ref="A11:V11"/>
    <mergeCell ref="W9:W10"/>
    <mergeCell ref="G9:G10"/>
    <mergeCell ref="D9:D10"/>
    <mergeCell ref="E9:E10"/>
    <mergeCell ref="F9:F10"/>
    <mergeCell ref="A19:V19"/>
    <mergeCell ref="A17:V17"/>
    <mergeCell ref="A9:A10"/>
    <mergeCell ref="T9:T10"/>
    <mergeCell ref="U9:U10"/>
    <mergeCell ref="M9:O9"/>
    <mergeCell ref="P9:R9"/>
    <mergeCell ref="S9:S10"/>
    <mergeCell ref="B9:B10"/>
    <mergeCell ref="C9:C10"/>
    <mergeCell ref="V9:V1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10" workbookViewId="0">
      <selection activeCell="N25" sqref="N25"/>
    </sheetView>
  </sheetViews>
  <sheetFormatPr defaultRowHeight="12.75"/>
  <cols>
    <col min="1" max="1" width="4.7109375" customWidth="1"/>
    <col min="2" max="2" width="6.7109375" hidden="1" customWidth="1"/>
    <col min="3" max="3" width="28.7109375" customWidth="1"/>
    <col min="4" max="4" width="8.7109375" hidden="1" customWidth="1"/>
    <col min="5" max="5" width="6.7109375" customWidth="1"/>
    <col min="6" max="6" width="45.7109375" customWidth="1"/>
    <col min="7" max="7" width="8.7109375" hidden="1" customWidth="1"/>
    <col min="8" max="8" width="17.7109375" hidden="1" customWidth="1"/>
    <col min="9" max="9" width="26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161" t="s">
        <v>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s="6" customFormat="1" ht="30" customHeight="1">
      <c r="A2" s="169" t="s">
        <v>115</v>
      </c>
      <c r="B2" s="16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s="6" customFormat="1" ht="30" customHeight="1">
      <c r="A3" s="161" t="s">
        <v>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</row>
    <row r="4" spans="1:23" ht="30" customHeight="1">
      <c r="A4" s="161" t="s">
        <v>14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</row>
    <row r="5" spans="1:23" ht="30" customHeight="1">
      <c r="A5" s="202" t="s">
        <v>160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</row>
    <row r="6" spans="1:23" s="14" customFormat="1" ht="30" customHeight="1">
      <c r="A6" s="9" t="s">
        <v>26</v>
      </c>
      <c r="B6" s="9"/>
      <c r="C6" s="10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16" t="s">
        <v>116</v>
      </c>
      <c r="S6" s="216"/>
      <c r="T6" s="216"/>
      <c r="U6" s="216"/>
      <c r="V6" s="216"/>
      <c r="W6" s="216"/>
    </row>
    <row r="7" spans="1:23" ht="20.100000000000001" customHeight="1">
      <c r="A7" s="175" t="s">
        <v>1</v>
      </c>
      <c r="B7" s="162" t="s">
        <v>15</v>
      </c>
      <c r="C7" s="209" t="s">
        <v>12</v>
      </c>
      <c r="D7" s="205" t="s">
        <v>10</v>
      </c>
      <c r="E7" s="214" t="s">
        <v>9</v>
      </c>
      <c r="F7" s="211" t="s">
        <v>13</v>
      </c>
      <c r="G7" s="205" t="s">
        <v>10</v>
      </c>
      <c r="H7" s="205" t="s">
        <v>8</v>
      </c>
      <c r="I7" s="207" t="s">
        <v>4</v>
      </c>
      <c r="J7" s="179" t="s">
        <v>27</v>
      </c>
      <c r="K7" s="180"/>
      <c r="L7" s="181"/>
      <c r="M7" s="179" t="s">
        <v>5</v>
      </c>
      <c r="N7" s="180"/>
      <c r="O7" s="181"/>
      <c r="P7" s="179" t="s">
        <v>28</v>
      </c>
      <c r="Q7" s="180"/>
      <c r="R7" s="181"/>
      <c r="S7" s="182" t="s">
        <v>17</v>
      </c>
      <c r="T7" s="177" t="s">
        <v>18</v>
      </c>
      <c r="U7" s="175" t="s">
        <v>6</v>
      </c>
      <c r="V7" s="185" t="s">
        <v>16</v>
      </c>
      <c r="W7" s="217" t="s">
        <v>23</v>
      </c>
    </row>
    <row r="8" spans="1:23" ht="39.950000000000003" customHeight="1">
      <c r="A8" s="176"/>
      <c r="B8" s="162"/>
      <c r="C8" s="210"/>
      <c r="D8" s="213"/>
      <c r="E8" s="215"/>
      <c r="F8" s="212"/>
      <c r="G8" s="213"/>
      <c r="H8" s="206"/>
      <c r="I8" s="208"/>
      <c r="J8" s="62" t="s">
        <v>11</v>
      </c>
      <c r="K8" s="63" t="s">
        <v>0</v>
      </c>
      <c r="L8" s="62" t="s">
        <v>1</v>
      </c>
      <c r="M8" s="62" t="s">
        <v>11</v>
      </c>
      <c r="N8" s="63" t="s">
        <v>0</v>
      </c>
      <c r="O8" s="62" t="s">
        <v>1</v>
      </c>
      <c r="P8" s="62" t="s">
        <v>11</v>
      </c>
      <c r="Q8" s="63" t="s">
        <v>0</v>
      </c>
      <c r="R8" s="62" t="s">
        <v>1</v>
      </c>
      <c r="S8" s="182"/>
      <c r="T8" s="178"/>
      <c r="U8" s="176"/>
      <c r="V8" s="186"/>
      <c r="W8" s="218"/>
    </row>
    <row r="9" spans="1:23" ht="31.9" customHeight="1">
      <c r="A9" s="204" t="s">
        <v>22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160"/>
    </row>
    <row r="10" spans="1:23" ht="31.9" customHeight="1">
      <c r="A10" s="65">
        <f>RANK(V10,$V$10:$V$12,0)</f>
        <v>1</v>
      </c>
      <c r="B10" s="45">
        <v>2005</v>
      </c>
      <c r="C10" s="66" t="s">
        <v>134</v>
      </c>
      <c r="D10" s="48" t="s">
        <v>135</v>
      </c>
      <c r="E10" s="45" t="s">
        <v>20</v>
      </c>
      <c r="F10" s="38" t="s">
        <v>136</v>
      </c>
      <c r="G10" s="48" t="s">
        <v>137</v>
      </c>
      <c r="H10" s="46" t="s">
        <v>138</v>
      </c>
      <c r="I10" s="47" t="s">
        <v>59</v>
      </c>
      <c r="J10" s="36">
        <v>193.5</v>
      </c>
      <c r="K10" s="104">
        <f>ROUND(J10/3,5)</f>
        <v>64.5</v>
      </c>
      <c r="L10" s="68">
        <f>RANK(K10,K$10:K$12,0)</f>
        <v>1</v>
      </c>
      <c r="M10" s="36">
        <v>209</v>
      </c>
      <c r="N10" s="104">
        <f>ROUND(M10/3,5)</f>
        <v>69.666669999999996</v>
      </c>
      <c r="O10" s="68">
        <f>RANK(N10,N$10:N$12,0)</f>
        <v>1</v>
      </c>
      <c r="P10" s="36">
        <v>205</v>
      </c>
      <c r="Q10" s="104">
        <f>ROUND(P10/3,5)</f>
        <v>68.333330000000004</v>
      </c>
      <c r="R10" s="68">
        <f>RANK(Q10,Q$10:Q$12,0)</f>
        <v>1</v>
      </c>
      <c r="S10" s="41"/>
      <c r="T10" s="41"/>
      <c r="U10" s="36">
        <f>J10+M10+P10</f>
        <v>607.5</v>
      </c>
      <c r="V10" s="70">
        <f>ROUND(U10/3/3,5)</f>
        <v>67.5</v>
      </c>
      <c r="W10" s="105"/>
    </row>
    <row r="11" spans="1:23" ht="31.9" customHeight="1">
      <c r="A11" s="65">
        <f>RANK(V11,$V$10:$V$12,0)</f>
        <v>2</v>
      </c>
      <c r="B11" s="45">
        <v>2007</v>
      </c>
      <c r="C11" s="137" t="s">
        <v>107</v>
      </c>
      <c r="D11" s="48" t="s">
        <v>94</v>
      </c>
      <c r="E11" s="45">
        <v>2</v>
      </c>
      <c r="F11" s="103" t="s">
        <v>91</v>
      </c>
      <c r="G11" s="48" t="s">
        <v>89</v>
      </c>
      <c r="H11" s="46" t="s">
        <v>90</v>
      </c>
      <c r="I11" s="47" t="s">
        <v>21</v>
      </c>
      <c r="J11" s="36">
        <v>184</v>
      </c>
      <c r="K11" s="104">
        <f>ROUND(J11/3,5)</f>
        <v>61.333329999999997</v>
      </c>
      <c r="L11" s="68">
        <f>RANK(K11,K$10:K$12,0)</f>
        <v>2</v>
      </c>
      <c r="M11" s="36">
        <v>197.5</v>
      </c>
      <c r="N11" s="104">
        <f>ROUND(M11/3,5)</f>
        <v>65.833330000000004</v>
      </c>
      <c r="O11" s="68">
        <f>RANK(N11,N$10:N$12,0)</f>
        <v>2</v>
      </c>
      <c r="P11" s="36">
        <v>199</v>
      </c>
      <c r="Q11" s="104">
        <f>ROUND(P11/3,5)</f>
        <v>66.333330000000004</v>
      </c>
      <c r="R11" s="68">
        <f>RANK(Q11,Q$10:Q$12,0)</f>
        <v>2</v>
      </c>
      <c r="S11" s="41"/>
      <c r="T11" s="41"/>
      <c r="U11" s="36">
        <f>J11+M11+P11</f>
        <v>580.5</v>
      </c>
      <c r="V11" s="70">
        <f>ROUND(U11/3/3,5)</f>
        <v>64.5</v>
      </c>
      <c r="W11" s="105"/>
    </row>
    <row r="12" spans="1:23" ht="31.9" customHeight="1">
      <c r="A12" s="65">
        <f>RANK(V12,$V$10:$V$12,0)</f>
        <v>3</v>
      </c>
      <c r="B12" s="45">
        <v>2004</v>
      </c>
      <c r="C12" s="34" t="s">
        <v>102</v>
      </c>
      <c r="D12" s="48" t="s">
        <v>103</v>
      </c>
      <c r="E12" s="45" t="s">
        <v>19</v>
      </c>
      <c r="F12" s="107" t="s">
        <v>104</v>
      </c>
      <c r="G12" s="48" t="s">
        <v>105</v>
      </c>
      <c r="H12" s="46" t="s">
        <v>106</v>
      </c>
      <c r="I12" s="35" t="s">
        <v>101</v>
      </c>
      <c r="J12" s="36">
        <v>182.5</v>
      </c>
      <c r="K12" s="104">
        <f>ROUND(J12/3,5)</f>
        <v>60.833329999999997</v>
      </c>
      <c r="L12" s="68">
        <f>RANK(K12,K$10:K$12,0)</f>
        <v>3</v>
      </c>
      <c r="M12" s="36">
        <v>193</v>
      </c>
      <c r="N12" s="104">
        <f>ROUND(M12/3,5)</f>
        <v>64.333330000000004</v>
      </c>
      <c r="O12" s="68">
        <f>RANK(N12,N$10:N$12,0)</f>
        <v>3</v>
      </c>
      <c r="P12" s="36">
        <v>185.5</v>
      </c>
      <c r="Q12" s="104">
        <f>ROUND(P12/3,5)</f>
        <v>61.833329999999997</v>
      </c>
      <c r="R12" s="68">
        <f>RANK(Q12,Q$10:Q$12,0)</f>
        <v>3</v>
      </c>
      <c r="S12" s="41"/>
      <c r="T12" s="41"/>
      <c r="U12" s="36">
        <f>J12+M12+P12</f>
        <v>561</v>
      </c>
      <c r="V12" s="70">
        <f>ROUND(U12/3/3,5)</f>
        <v>62.333329999999997</v>
      </c>
      <c r="W12" s="105"/>
    </row>
    <row r="13" spans="1:23" ht="31.9" customHeight="1">
      <c r="A13" s="204" t="s">
        <v>70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160"/>
    </row>
    <row r="14" spans="1:23" ht="32.1" customHeight="1">
      <c r="A14" s="65">
        <f>RANK(V14,$V$14:$V$15,0)</f>
        <v>1</v>
      </c>
      <c r="B14" s="45" t="s">
        <v>54</v>
      </c>
      <c r="C14" s="81" t="s">
        <v>55</v>
      </c>
      <c r="D14" s="48" t="s">
        <v>56</v>
      </c>
      <c r="E14" s="45" t="s">
        <v>37</v>
      </c>
      <c r="F14" s="37" t="s">
        <v>85</v>
      </c>
      <c r="G14" s="48" t="s">
        <v>86</v>
      </c>
      <c r="H14" s="46" t="s">
        <v>87</v>
      </c>
      <c r="I14" s="47" t="s">
        <v>57</v>
      </c>
      <c r="J14" s="36">
        <v>211.5</v>
      </c>
      <c r="K14" s="104">
        <f>ROUND(J14/3,5)</f>
        <v>70.5</v>
      </c>
      <c r="L14" s="68">
        <f>RANK(K14,K$14:K$15,0)</f>
        <v>1</v>
      </c>
      <c r="M14" s="36">
        <v>207</v>
      </c>
      <c r="N14" s="104">
        <f>ROUND(M14/3,5)</f>
        <v>69</v>
      </c>
      <c r="O14" s="68">
        <f>RANK(N14,N$14:N$15,0)</f>
        <v>1</v>
      </c>
      <c r="P14" s="36">
        <v>199.5</v>
      </c>
      <c r="Q14" s="104">
        <f>ROUND(P14/3,5)</f>
        <v>66.5</v>
      </c>
      <c r="R14" s="68">
        <f>RANK(Q14,Q$14:Q$15,0)</f>
        <v>2</v>
      </c>
      <c r="S14" s="41"/>
      <c r="T14" s="41"/>
      <c r="U14" s="36">
        <f>J14+M14+P14</f>
        <v>618</v>
      </c>
      <c r="V14" s="70">
        <f>ROUND(U14/3/3,5)</f>
        <v>68.666669999999996</v>
      </c>
      <c r="W14" s="105"/>
    </row>
    <row r="15" spans="1:23" ht="32.1" customHeight="1">
      <c r="A15" s="65">
        <f>RANK(V15,$V$14:$V$15,0)</f>
        <v>2</v>
      </c>
      <c r="B15" s="45" t="s">
        <v>54</v>
      </c>
      <c r="C15" s="81" t="s">
        <v>55</v>
      </c>
      <c r="D15" s="48" t="s">
        <v>56</v>
      </c>
      <c r="E15" s="45" t="s">
        <v>37</v>
      </c>
      <c r="F15" s="99" t="s">
        <v>96</v>
      </c>
      <c r="G15" s="48" t="s">
        <v>39</v>
      </c>
      <c r="H15" s="46" t="s">
        <v>97</v>
      </c>
      <c r="I15" s="139" t="s">
        <v>57</v>
      </c>
      <c r="J15" s="36">
        <v>203</v>
      </c>
      <c r="K15" s="104">
        <f>ROUND(J15/3,5)</f>
        <v>67.666669999999996</v>
      </c>
      <c r="L15" s="68">
        <f>RANK(K15,K$14:K$15,0)</f>
        <v>2</v>
      </c>
      <c r="M15" s="36">
        <v>205</v>
      </c>
      <c r="N15" s="104">
        <f>ROUND(M15/3,5)</f>
        <v>68.333330000000004</v>
      </c>
      <c r="O15" s="68">
        <f>RANK(N15,N$14:N$15,0)</f>
        <v>2</v>
      </c>
      <c r="P15" s="36">
        <v>204.5</v>
      </c>
      <c r="Q15" s="104">
        <f>ROUND(P15/3,5)</f>
        <v>68.166669999999996</v>
      </c>
      <c r="R15" s="68">
        <f>RANK(Q15,Q$14:Q$15,0)</f>
        <v>1</v>
      </c>
      <c r="S15" s="41"/>
      <c r="T15" s="41"/>
      <c r="U15" s="36">
        <f>J15+M15+P15</f>
        <v>612.5</v>
      </c>
      <c r="V15" s="70">
        <f>ROUND(U15/3/3,5)</f>
        <v>68.05556</v>
      </c>
      <c r="W15" s="105"/>
    </row>
    <row r="16" spans="1:23" ht="32.1" customHeight="1">
      <c r="A16" s="204" t="s">
        <v>53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159"/>
    </row>
    <row r="17" spans="1:23" ht="32.1" customHeight="1">
      <c r="A17" s="65">
        <v>1</v>
      </c>
      <c r="B17" s="45" t="s">
        <v>45</v>
      </c>
      <c r="C17" s="131" t="s">
        <v>46</v>
      </c>
      <c r="D17" s="48" t="s">
        <v>47</v>
      </c>
      <c r="E17" s="45" t="s">
        <v>20</v>
      </c>
      <c r="F17" s="99" t="s">
        <v>50</v>
      </c>
      <c r="G17" s="48" t="s">
        <v>51</v>
      </c>
      <c r="H17" s="46" t="s">
        <v>52</v>
      </c>
      <c r="I17" s="47" t="s">
        <v>48</v>
      </c>
      <c r="J17" s="49">
        <v>228</v>
      </c>
      <c r="K17" s="50">
        <f>ROUND(J17/3.4,5)</f>
        <v>67.058819999999997</v>
      </c>
      <c r="L17" s="51">
        <v>1</v>
      </c>
      <c r="M17" s="49">
        <v>225</v>
      </c>
      <c r="N17" s="50">
        <f>ROUND(M17/3.4,5)</f>
        <v>66.176469999999995</v>
      </c>
      <c r="O17" s="51">
        <v>1</v>
      </c>
      <c r="P17" s="49">
        <v>234.5</v>
      </c>
      <c r="Q17" s="50">
        <f>ROUND(P17/3.4,5)</f>
        <v>68.970590000000001</v>
      </c>
      <c r="R17" s="51">
        <v>1</v>
      </c>
      <c r="S17" s="52"/>
      <c r="T17" s="52"/>
      <c r="U17" s="49">
        <f>J17+M17+P17</f>
        <v>687.5</v>
      </c>
      <c r="V17" s="64">
        <f>ROUND(U17/3.4/3,5)</f>
        <v>67.401960000000003</v>
      </c>
      <c r="W17" s="106"/>
    </row>
    <row r="18" spans="1:23" ht="31.9" customHeight="1">
      <c r="A18" s="204" t="s">
        <v>163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</row>
    <row r="19" spans="1:23" ht="31.9" customHeight="1">
      <c r="A19" s="65">
        <f>RANK(V19,$V$19:$V$21,0)</f>
        <v>1</v>
      </c>
      <c r="B19" s="45" t="s">
        <v>54</v>
      </c>
      <c r="C19" s="81" t="s">
        <v>55</v>
      </c>
      <c r="D19" s="48" t="s">
        <v>56</v>
      </c>
      <c r="E19" s="45" t="s">
        <v>37</v>
      </c>
      <c r="F19" s="103" t="s">
        <v>124</v>
      </c>
      <c r="G19" s="48" t="s">
        <v>125</v>
      </c>
      <c r="H19" s="46" t="s">
        <v>88</v>
      </c>
      <c r="I19" s="47" t="s">
        <v>57</v>
      </c>
      <c r="J19" s="49">
        <v>226</v>
      </c>
      <c r="K19" s="50">
        <f>ROUND(J19/3.3,5)</f>
        <v>68.484849999999994</v>
      </c>
      <c r="L19" s="68">
        <f>RANK(K19,K$19:K$21,0)</f>
        <v>1</v>
      </c>
      <c r="M19" s="49">
        <v>227</v>
      </c>
      <c r="N19" s="50">
        <f>ROUND(M19/3.3,5)</f>
        <v>68.787880000000001</v>
      </c>
      <c r="O19" s="68">
        <f>RANK(N19,N$19:N$21,0)</f>
        <v>1</v>
      </c>
      <c r="P19" s="49">
        <v>226.5</v>
      </c>
      <c r="Q19" s="50">
        <f>ROUND(P19/3.3,5)</f>
        <v>68.636359999999996</v>
      </c>
      <c r="R19" s="68">
        <f>RANK(Q19,Q$19:Q$21,0)</f>
        <v>1</v>
      </c>
      <c r="S19" s="52"/>
      <c r="T19" s="52"/>
      <c r="U19" s="49">
        <f>J19+M19+P19</f>
        <v>679.5</v>
      </c>
      <c r="V19" s="64">
        <f>ROUND(U19/3.3/3,5)</f>
        <v>68.636359999999996</v>
      </c>
    </row>
    <row r="20" spans="1:23" ht="31.9" customHeight="1">
      <c r="A20" s="65">
        <f>RANK(V20,$V$19:$V$21,0)</f>
        <v>2</v>
      </c>
      <c r="B20" s="45">
        <v>1991</v>
      </c>
      <c r="C20" s="37" t="s">
        <v>64</v>
      </c>
      <c r="D20" s="48" t="s">
        <v>65</v>
      </c>
      <c r="E20" s="45" t="s">
        <v>19</v>
      </c>
      <c r="F20" s="2" t="s">
        <v>92</v>
      </c>
      <c r="G20" s="48" t="s">
        <v>93</v>
      </c>
      <c r="H20" s="46" t="s">
        <v>58</v>
      </c>
      <c r="I20" s="47" t="s">
        <v>59</v>
      </c>
      <c r="J20" s="49">
        <v>211</v>
      </c>
      <c r="K20" s="50">
        <f>ROUND(J20/3.3,5)-0.5</f>
        <v>63.439390000000003</v>
      </c>
      <c r="L20" s="68">
        <f>RANK(K20,K$19:K$21,0)</f>
        <v>2</v>
      </c>
      <c r="M20" s="49">
        <v>215</v>
      </c>
      <c r="N20" s="50">
        <f>ROUND(M20/3.3,5)-0.5</f>
        <v>64.651520000000005</v>
      </c>
      <c r="O20" s="68">
        <f>RANK(N20,N$19:N$21,0)</f>
        <v>3</v>
      </c>
      <c r="P20" s="49">
        <v>218.5</v>
      </c>
      <c r="Q20" s="50">
        <f>ROUND(P20/3.3,5)-0.5</f>
        <v>65.712119999999999</v>
      </c>
      <c r="R20" s="68">
        <f>RANK(Q20,Q$19:Q$21,0)</f>
        <v>3</v>
      </c>
      <c r="S20" s="52">
        <v>1</v>
      </c>
      <c r="T20" s="52"/>
      <c r="U20" s="49">
        <f>J20+M20+P20</f>
        <v>644.5</v>
      </c>
      <c r="V20" s="64">
        <f>ROUND(U20/3.3/3,5)-0.5</f>
        <v>64.601010000000002</v>
      </c>
    </row>
    <row r="21" spans="1:23" ht="31.9" customHeight="1">
      <c r="A21" s="65">
        <f>RANK(V21,$V$19:$V$21,0)</f>
        <v>3</v>
      </c>
      <c r="B21" s="45" t="s">
        <v>118</v>
      </c>
      <c r="C21" s="150" t="s">
        <v>119</v>
      </c>
      <c r="D21" s="48" t="s">
        <v>120</v>
      </c>
      <c r="E21" s="45">
        <v>2</v>
      </c>
      <c r="F21" s="2" t="s">
        <v>121</v>
      </c>
      <c r="G21" s="48" t="s">
        <v>122</v>
      </c>
      <c r="H21" s="46" t="s">
        <v>123</v>
      </c>
      <c r="I21" s="47" t="s">
        <v>21</v>
      </c>
      <c r="J21" s="49">
        <v>199.5</v>
      </c>
      <c r="K21" s="50">
        <f>ROUND(J21/3.3,5)</f>
        <v>60.454549999999998</v>
      </c>
      <c r="L21" s="68">
        <f>RANK(K21,K$19:K$21,0)</f>
        <v>3</v>
      </c>
      <c r="M21" s="49">
        <v>221.5</v>
      </c>
      <c r="N21" s="50">
        <f>ROUND(M21/3.3,5)</f>
        <v>67.121210000000005</v>
      </c>
      <c r="O21" s="68">
        <f>RANK(N21,N$19:N$21,0)</f>
        <v>2</v>
      </c>
      <c r="P21" s="49">
        <v>217.5</v>
      </c>
      <c r="Q21" s="50">
        <f>ROUND(P21/3.3,5)</f>
        <v>65.909090000000006</v>
      </c>
      <c r="R21" s="68">
        <f>RANK(Q21,Q$19:Q$21,0)</f>
        <v>2</v>
      </c>
      <c r="S21" s="52"/>
      <c r="T21" s="52"/>
      <c r="U21" s="49">
        <f>J21+M21+P21</f>
        <v>638.5</v>
      </c>
      <c r="V21" s="64">
        <f>ROUND(U21/3.3/3,5)</f>
        <v>64.494950000000003</v>
      </c>
    </row>
    <row r="22" spans="1:23" ht="30" customHeight="1">
      <c r="A22" s="23"/>
      <c r="B22" s="23"/>
      <c r="C22" s="27"/>
      <c r="D22" s="28"/>
      <c r="E22" s="28"/>
      <c r="F22" s="29"/>
      <c r="G22" s="30"/>
      <c r="H22" s="31"/>
      <c r="I22" s="32"/>
      <c r="J22" s="24"/>
      <c r="K22" s="25"/>
      <c r="L22" s="24"/>
      <c r="M22" s="24"/>
      <c r="N22" s="25"/>
      <c r="O22" s="24"/>
      <c r="P22" s="24"/>
      <c r="Q22" s="25"/>
      <c r="R22" s="24"/>
      <c r="S22" s="33"/>
      <c r="T22" s="33"/>
      <c r="U22" s="24"/>
      <c r="V22" s="26"/>
    </row>
    <row r="23" spans="1:23" ht="30" customHeight="1">
      <c r="A23" s="7"/>
      <c r="B23" s="7"/>
      <c r="C23" s="15" t="s">
        <v>2</v>
      </c>
      <c r="D23" s="16"/>
      <c r="E23" s="16"/>
      <c r="F23" s="7"/>
      <c r="G23" s="7"/>
      <c r="H23" s="17"/>
      <c r="I23" s="57" t="s">
        <v>38</v>
      </c>
      <c r="J23" s="3"/>
      <c r="K23" s="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ht="30" customHeight="1">
      <c r="A24" s="19"/>
      <c r="B24" s="19"/>
      <c r="C24" s="20" t="s">
        <v>3</v>
      </c>
      <c r="D24" s="8"/>
      <c r="E24" s="8"/>
      <c r="F24" s="13"/>
      <c r="G24" s="13"/>
      <c r="H24" s="5"/>
      <c r="I24" s="56" t="s">
        <v>25</v>
      </c>
      <c r="J24" s="3"/>
      <c r="K24" s="3"/>
      <c r="L24" s="13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</row>
    <row r="25" spans="1:23" s="18" customFormat="1" ht="24.95" customHeight="1">
      <c r="A25"/>
      <c r="B25"/>
      <c r="C25" s="1"/>
      <c r="D25" s="1"/>
      <c r="E25" s="1"/>
      <c r="F25" s="1"/>
      <c r="G25" s="1"/>
      <c r="H25" s="1"/>
      <c r="I25" s="1"/>
      <c r="J25" s="1"/>
      <c r="K25" s="1"/>
      <c r="L25"/>
      <c r="M25"/>
      <c r="N25"/>
      <c r="O25"/>
      <c r="P25"/>
      <c r="Q25"/>
      <c r="R25"/>
      <c r="S25"/>
      <c r="T25"/>
      <c r="U25"/>
      <c r="V25"/>
      <c r="W25" s="21"/>
    </row>
    <row r="26" spans="1:23" s="21" customFormat="1" ht="24.95" customHeight="1">
      <c r="A26"/>
      <c r="B26"/>
      <c r="C26" s="1"/>
      <c r="D26" s="1"/>
      <c r="E26" s="1"/>
      <c r="F26" s="1"/>
      <c r="G26" s="1"/>
      <c r="H26" s="1"/>
      <c r="I26" s="1"/>
      <c r="J26" s="1"/>
      <c r="K26" s="1"/>
      <c r="L26"/>
      <c r="M26"/>
      <c r="N26"/>
      <c r="O26"/>
      <c r="P26"/>
      <c r="Q26"/>
      <c r="R26"/>
      <c r="S26"/>
      <c r="T26"/>
      <c r="U26"/>
      <c r="V26"/>
      <c r="W26"/>
    </row>
  </sheetData>
  <sortState ref="A10:W12">
    <sortCondition ref="A10:A12"/>
  </sortState>
  <mergeCells count="27">
    <mergeCell ref="A1:W1"/>
    <mergeCell ref="A2:W2"/>
    <mergeCell ref="A3:W3"/>
    <mergeCell ref="A4:W4"/>
    <mergeCell ref="A5:W5"/>
    <mergeCell ref="G7:G8"/>
    <mergeCell ref="R6:W6"/>
    <mergeCell ref="W7:W8"/>
    <mergeCell ref="J7:L7"/>
    <mergeCell ref="M7:O7"/>
    <mergeCell ref="P7:R7"/>
    <mergeCell ref="A9:V9"/>
    <mergeCell ref="A13:V13"/>
    <mergeCell ref="A16:V16"/>
    <mergeCell ref="A18:V18"/>
    <mergeCell ref="U7:U8"/>
    <mergeCell ref="B7:B8"/>
    <mergeCell ref="V7:V8"/>
    <mergeCell ref="A7:A8"/>
    <mergeCell ref="T7:T8"/>
    <mergeCell ref="H7:H8"/>
    <mergeCell ref="I7:I8"/>
    <mergeCell ref="C7:C8"/>
    <mergeCell ref="S7:S8"/>
    <mergeCell ref="F7:F8"/>
    <mergeCell ref="D7:D8"/>
    <mergeCell ref="E7: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topLeftCell="A7" zoomScale="90" zoomScaleNormal="90" workbookViewId="0">
      <selection activeCell="R22" sqref="R22"/>
    </sheetView>
  </sheetViews>
  <sheetFormatPr defaultRowHeight="12.75"/>
  <cols>
    <col min="1" max="1" width="4.7109375" style="39" customWidth="1"/>
    <col min="2" max="2" width="6.7109375" style="39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36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5" width="8.7109375" style="39" customWidth="1"/>
    <col min="16" max="16" width="4.7109375" style="39" customWidth="1"/>
    <col min="17" max="17" width="6.7109375" style="39" customWidth="1"/>
    <col min="18" max="18" width="8.7109375" style="39" customWidth="1"/>
    <col min="19" max="21" width="4.7109375" style="39" customWidth="1"/>
    <col min="22" max="22" width="9.140625" style="39" customWidth="1"/>
    <col min="23" max="23" width="6.7109375" style="39" hidden="1" customWidth="1"/>
  </cols>
  <sheetData>
    <row r="1" spans="1:23" ht="30" customHeight="1">
      <c r="A1" s="221" t="s">
        <v>36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 ht="30" customHeight="1">
      <c r="A2" s="230" t="s">
        <v>115</v>
      </c>
      <c r="B2" s="230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ht="30" customHeight="1">
      <c r="A3" s="232" t="s">
        <v>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30" customHeight="1">
      <c r="A5" s="220" t="s">
        <v>24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143"/>
    </row>
    <row r="6" spans="1:23" ht="30" customHeight="1">
      <c r="A6" s="221" t="s">
        <v>113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143"/>
    </row>
    <row r="7" spans="1:23" ht="30" customHeight="1">
      <c r="A7" s="235" t="s">
        <v>165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</row>
    <row r="8" spans="1:23" ht="30" customHeight="1">
      <c r="A8" s="89" t="s">
        <v>26</v>
      </c>
      <c r="B8" s="89"/>
      <c r="C8" s="53"/>
      <c r="D8" s="54"/>
      <c r="E8" s="54"/>
      <c r="F8" s="55"/>
      <c r="G8" s="73"/>
      <c r="H8" s="55"/>
      <c r="I8" s="74"/>
      <c r="J8" s="90"/>
      <c r="K8" s="90"/>
      <c r="L8" s="90"/>
      <c r="M8" s="90"/>
      <c r="N8" s="90"/>
      <c r="O8" s="83"/>
      <c r="P8" s="90"/>
      <c r="Q8" s="90"/>
      <c r="R8" s="83"/>
      <c r="S8" s="90"/>
      <c r="T8" s="236" t="s">
        <v>116</v>
      </c>
      <c r="U8" s="236"/>
      <c r="V8" s="236"/>
      <c r="W8" s="236"/>
    </row>
    <row r="9" spans="1:23" ht="20.100000000000001" customHeight="1">
      <c r="A9" s="168" t="s">
        <v>1</v>
      </c>
      <c r="B9" s="162" t="s">
        <v>15</v>
      </c>
      <c r="C9" s="167" t="s">
        <v>12</v>
      </c>
      <c r="D9" s="226" t="s">
        <v>10</v>
      </c>
      <c r="E9" s="237" t="s">
        <v>9</v>
      </c>
      <c r="F9" s="226" t="s">
        <v>13</v>
      </c>
      <c r="G9" s="226" t="s">
        <v>10</v>
      </c>
      <c r="H9" s="167" t="s">
        <v>8</v>
      </c>
      <c r="I9" s="167" t="s">
        <v>4</v>
      </c>
      <c r="J9" s="167" t="s">
        <v>28</v>
      </c>
      <c r="K9" s="167"/>
      <c r="L9" s="167"/>
      <c r="M9" s="167"/>
      <c r="N9" s="167"/>
      <c r="O9" s="167"/>
      <c r="P9" s="167"/>
      <c r="Q9" s="167" t="s">
        <v>5</v>
      </c>
      <c r="R9" s="167"/>
      <c r="S9" s="167"/>
      <c r="T9" s="227" t="s">
        <v>17</v>
      </c>
      <c r="U9" s="228" t="s">
        <v>18</v>
      </c>
      <c r="V9" s="233" t="s">
        <v>30</v>
      </c>
      <c r="W9" s="168" t="s">
        <v>31</v>
      </c>
    </row>
    <row r="10" spans="1:23" ht="39.950000000000003" customHeight="1">
      <c r="A10" s="237"/>
      <c r="B10" s="238"/>
      <c r="C10" s="226"/>
      <c r="D10" s="239"/>
      <c r="E10" s="239"/>
      <c r="F10" s="239"/>
      <c r="G10" s="239"/>
      <c r="H10" s="226"/>
      <c r="I10" s="226"/>
      <c r="J10" s="135" t="s">
        <v>32</v>
      </c>
      <c r="K10" s="135" t="s">
        <v>35</v>
      </c>
      <c r="L10" s="135" t="s">
        <v>33</v>
      </c>
      <c r="M10" s="135" t="s">
        <v>29</v>
      </c>
      <c r="N10" s="136" t="s">
        <v>34</v>
      </c>
      <c r="O10" s="91" t="s">
        <v>0</v>
      </c>
      <c r="P10" s="92" t="s">
        <v>1</v>
      </c>
      <c r="Q10" s="92" t="s">
        <v>11</v>
      </c>
      <c r="R10" s="91" t="s">
        <v>0</v>
      </c>
      <c r="S10" s="92" t="s">
        <v>1</v>
      </c>
      <c r="T10" s="228"/>
      <c r="U10" s="229"/>
      <c r="V10" s="234"/>
      <c r="W10" s="240"/>
    </row>
    <row r="11" spans="1:23" ht="25.15" customHeight="1">
      <c r="A11" s="222" t="s">
        <v>114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93"/>
    </row>
    <row r="12" spans="1:23" ht="31.9" customHeight="1">
      <c r="A12" s="40">
        <f>RANK(V12,$V$12:$V$14,0)</f>
        <v>1</v>
      </c>
      <c r="B12" s="45">
        <v>2008</v>
      </c>
      <c r="C12" s="137" t="s">
        <v>148</v>
      </c>
      <c r="D12" s="48" t="s">
        <v>149</v>
      </c>
      <c r="E12" s="45" t="s">
        <v>19</v>
      </c>
      <c r="F12" s="2" t="s">
        <v>150</v>
      </c>
      <c r="G12" s="48" t="s">
        <v>151</v>
      </c>
      <c r="H12" s="46" t="s">
        <v>152</v>
      </c>
      <c r="I12" s="47" t="s">
        <v>59</v>
      </c>
      <c r="J12" s="132">
        <v>7</v>
      </c>
      <c r="K12" s="132">
        <v>6.8</v>
      </c>
      <c r="L12" s="132">
        <v>6.7</v>
      </c>
      <c r="M12" s="132">
        <v>6.7</v>
      </c>
      <c r="N12" s="132">
        <f>SUM(J12:M12)</f>
        <v>27.2</v>
      </c>
      <c r="O12" s="64">
        <f>N12/0.4</f>
        <v>68</v>
      </c>
      <c r="P12" s="133">
        <f>RANK(O12,O$12:O$14,0)</f>
        <v>1</v>
      </c>
      <c r="Q12" s="132">
        <v>139</v>
      </c>
      <c r="R12" s="64">
        <f>Q12/2</f>
        <v>69.5</v>
      </c>
      <c r="S12" s="133">
        <f>RANK(R12,R$12:R$14,0)</f>
        <v>1</v>
      </c>
      <c r="T12" s="134"/>
      <c r="U12" s="134"/>
      <c r="V12" s="64">
        <f>(O12+R12)/2</f>
        <v>68.75</v>
      </c>
      <c r="W12" s="93"/>
    </row>
    <row r="13" spans="1:23" ht="31.9" customHeight="1">
      <c r="A13" s="40">
        <f>RANK(V13,$V$12:$V$14,0)</f>
        <v>2</v>
      </c>
      <c r="B13" s="45">
        <v>2008</v>
      </c>
      <c r="C13" s="67" t="s">
        <v>139</v>
      </c>
      <c r="D13" s="48" t="s">
        <v>140</v>
      </c>
      <c r="E13" s="45" t="s">
        <v>141</v>
      </c>
      <c r="F13" s="99" t="s">
        <v>142</v>
      </c>
      <c r="G13" s="108" t="s">
        <v>143</v>
      </c>
      <c r="H13" s="109" t="s">
        <v>144</v>
      </c>
      <c r="I13" s="47" t="s">
        <v>21</v>
      </c>
      <c r="J13" s="132">
        <v>7</v>
      </c>
      <c r="K13" s="132">
        <v>6.6</v>
      </c>
      <c r="L13" s="132">
        <v>6.5</v>
      </c>
      <c r="M13" s="132">
        <v>6.6</v>
      </c>
      <c r="N13" s="132">
        <f>SUM(J13:M13)</f>
        <v>26.700000000000003</v>
      </c>
      <c r="O13" s="64">
        <f>N13/0.4</f>
        <v>66.75</v>
      </c>
      <c r="P13" s="133">
        <f>RANK(O13,O$12:O$14,0)</f>
        <v>2</v>
      </c>
      <c r="Q13" s="132">
        <v>137.5</v>
      </c>
      <c r="R13" s="64">
        <f>Q13/2</f>
        <v>68.75</v>
      </c>
      <c r="S13" s="133">
        <f>RANK(R13,R$12:R$14,0)</f>
        <v>2</v>
      </c>
      <c r="T13" s="134"/>
      <c r="U13" s="134"/>
      <c r="V13" s="64">
        <f>(O13+R13)/2</f>
        <v>67.75</v>
      </c>
      <c r="W13" s="93"/>
    </row>
    <row r="14" spans="1:23" ht="31.9" customHeight="1">
      <c r="A14" s="40">
        <f>RANK(V14,$V$12:$V$14,0)</f>
        <v>3</v>
      </c>
      <c r="B14" s="45">
        <v>2009</v>
      </c>
      <c r="C14" s="101" t="s">
        <v>83</v>
      </c>
      <c r="D14" s="48" t="s">
        <v>84</v>
      </c>
      <c r="E14" s="45" t="s">
        <v>19</v>
      </c>
      <c r="F14" s="71" t="s">
        <v>69</v>
      </c>
      <c r="G14" s="48" t="s">
        <v>117</v>
      </c>
      <c r="H14" s="46" t="s">
        <v>68</v>
      </c>
      <c r="I14" s="47" t="s">
        <v>21</v>
      </c>
      <c r="J14" s="132">
        <v>6.4</v>
      </c>
      <c r="K14" s="132">
        <v>5.8</v>
      </c>
      <c r="L14" s="132">
        <v>6.1</v>
      </c>
      <c r="M14" s="132">
        <v>6.3</v>
      </c>
      <c r="N14" s="132">
        <f>SUM(J14:M14)</f>
        <v>24.599999999999998</v>
      </c>
      <c r="O14" s="64">
        <f>N14/0.4</f>
        <v>61.499999999999993</v>
      </c>
      <c r="P14" s="133">
        <f>RANK(O14,O$12:O$14,0)</f>
        <v>3</v>
      </c>
      <c r="Q14" s="132">
        <v>123.5</v>
      </c>
      <c r="R14" s="64">
        <f>Q14/2</f>
        <v>61.75</v>
      </c>
      <c r="S14" s="133">
        <f>RANK(R14,R$12:R$14,0)</f>
        <v>3</v>
      </c>
      <c r="T14" s="134"/>
      <c r="U14" s="134"/>
      <c r="V14" s="64">
        <f>(O14+R14)/2</f>
        <v>61.625</v>
      </c>
      <c r="W14" s="93"/>
    </row>
    <row r="15" spans="1:23" ht="25.15" customHeight="1">
      <c r="A15" s="222" t="s">
        <v>111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96"/>
    </row>
    <row r="16" spans="1:23" ht="31.9" customHeight="1">
      <c r="A16" s="65">
        <v>1</v>
      </c>
      <c r="B16" s="140" t="s">
        <v>112</v>
      </c>
      <c r="C16" s="43" t="s">
        <v>95</v>
      </c>
      <c r="D16" s="141"/>
      <c r="E16" s="142" t="s">
        <v>19</v>
      </c>
      <c r="F16" s="4" t="s">
        <v>74</v>
      </c>
      <c r="G16" s="48" t="s">
        <v>75</v>
      </c>
      <c r="H16" s="46" t="s">
        <v>76</v>
      </c>
      <c r="I16" s="47" t="s">
        <v>21</v>
      </c>
      <c r="J16" s="78">
        <v>7.4</v>
      </c>
      <c r="K16" s="78">
        <v>6.9</v>
      </c>
      <c r="L16" s="78">
        <v>6.9</v>
      </c>
      <c r="M16" s="78">
        <v>7.3</v>
      </c>
      <c r="N16" s="78">
        <f>SUM(J16:M16)</f>
        <v>28.500000000000004</v>
      </c>
      <c r="O16" s="70">
        <f>N16/0.4</f>
        <v>71.25</v>
      </c>
      <c r="P16" s="133">
        <v>1</v>
      </c>
      <c r="Q16" s="78">
        <v>134</v>
      </c>
      <c r="R16" s="70">
        <f>Q16/2-0.5</f>
        <v>66.5</v>
      </c>
      <c r="S16" s="133">
        <v>1</v>
      </c>
      <c r="T16" s="80"/>
      <c r="U16" s="80">
        <v>1</v>
      </c>
      <c r="V16" s="70">
        <f>(O16+R16)/2</f>
        <v>68.875</v>
      </c>
      <c r="W16" s="96"/>
    </row>
    <row r="17" spans="1:23" ht="31.9" customHeight="1">
      <c r="A17" s="223" t="s">
        <v>71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5"/>
      <c r="W17" s="96"/>
    </row>
    <row r="18" spans="1:23" ht="31.9" customHeight="1">
      <c r="A18" s="100">
        <f>RANK(V18,$V$18:$V$19,0)</f>
        <v>1</v>
      </c>
      <c r="B18" s="45">
        <v>1991</v>
      </c>
      <c r="C18" s="37" t="s">
        <v>64</v>
      </c>
      <c r="D18" s="48" t="s">
        <v>65</v>
      </c>
      <c r="E18" s="45" t="s">
        <v>19</v>
      </c>
      <c r="F18" s="102" t="s">
        <v>66</v>
      </c>
      <c r="G18" s="48" t="s">
        <v>67</v>
      </c>
      <c r="H18" s="46" t="s">
        <v>58</v>
      </c>
      <c r="I18" s="139" t="s">
        <v>59</v>
      </c>
      <c r="J18" s="78">
        <v>7.1</v>
      </c>
      <c r="K18" s="78">
        <v>6.6</v>
      </c>
      <c r="L18" s="78">
        <v>6.9</v>
      </c>
      <c r="M18" s="78">
        <v>7</v>
      </c>
      <c r="N18" s="78">
        <f>SUM(J18:M18)</f>
        <v>27.6</v>
      </c>
      <c r="O18" s="70">
        <f>N18/0.4</f>
        <v>69</v>
      </c>
      <c r="P18" s="79">
        <f>RANK(O18,O$18:O$19,0)</f>
        <v>1</v>
      </c>
      <c r="Q18" s="78">
        <v>164</v>
      </c>
      <c r="R18" s="64">
        <f>Q18/2.5</f>
        <v>65.599999999999994</v>
      </c>
      <c r="S18" s="79">
        <f>RANK(R18,R$18:R$19,0)</f>
        <v>1</v>
      </c>
      <c r="T18" s="80"/>
      <c r="U18" s="80"/>
      <c r="V18" s="70">
        <f>(O18+R18)/2</f>
        <v>67.3</v>
      </c>
      <c r="W18" s="96"/>
    </row>
    <row r="19" spans="1:23" ht="31.9" customHeight="1">
      <c r="A19" s="100">
        <f>RANK(V19,$V$18:$V$19,0)</f>
        <v>2</v>
      </c>
      <c r="B19" s="45">
        <v>2008</v>
      </c>
      <c r="C19" s="67" t="s">
        <v>139</v>
      </c>
      <c r="D19" s="48" t="s">
        <v>140</v>
      </c>
      <c r="E19" s="45" t="s">
        <v>141</v>
      </c>
      <c r="F19" s="99" t="s">
        <v>142</v>
      </c>
      <c r="G19" s="108" t="s">
        <v>143</v>
      </c>
      <c r="H19" s="109" t="s">
        <v>144</v>
      </c>
      <c r="I19" s="47" t="s">
        <v>21</v>
      </c>
      <c r="J19" s="78">
        <v>7</v>
      </c>
      <c r="K19" s="78">
        <v>6</v>
      </c>
      <c r="L19" s="78">
        <v>5.9</v>
      </c>
      <c r="M19" s="78">
        <v>6.3</v>
      </c>
      <c r="N19" s="78">
        <f>SUM(J19:M19)</f>
        <v>25.2</v>
      </c>
      <c r="O19" s="70">
        <f>N19/0.4</f>
        <v>62.999999999999993</v>
      </c>
      <c r="P19" s="79">
        <f>RANK(O19,O$18:O$19,0)</f>
        <v>2</v>
      </c>
      <c r="Q19" s="78">
        <v>154</v>
      </c>
      <c r="R19" s="64">
        <f>Q19/2.5</f>
        <v>61.6</v>
      </c>
      <c r="S19" s="79">
        <f>RANK(R19,R$18:R$19,0)</f>
        <v>2</v>
      </c>
      <c r="T19" s="80"/>
      <c r="U19" s="80"/>
      <c r="V19" s="70">
        <f>(O19+R19)/2</f>
        <v>62.3</v>
      </c>
      <c r="W19" s="96"/>
    </row>
    <row r="20" spans="1:23" ht="30" customHeight="1">
      <c r="A20" s="72"/>
      <c r="B20" s="72"/>
      <c r="C20" s="86"/>
      <c r="D20" s="84"/>
      <c r="E20" s="82"/>
      <c r="F20" s="87"/>
      <c r="G20" s="84"/>
      <c r="H20" s="85"/>
      <c r="I20" s="88"/>
      <c r="J20" s="75"/>
      <c r="K20" s="75"/>
      <c r="L20" s="75"/>
      <c r="M20" s="75"/>
      <c r="N20" s="75"/>
      <c r="O20" s="94"/>
      <c r="P20" s="76"/>
      <c r="Q20" s="75"/>
      <c r="R20" s="94"/>
      <c r="S20" s="76"/>
      <c r="T20" s="77"/>
      <c r="U20" s="77"/>
      <c r="V20" s="95"/>
      <c r="W20" s="96"/>
    </row>
    <row r="21" spans="1:23" ht="30" customHeight="1">
      <c r="A21" s="97"/>
      <c r="B21" s="97"/>
      <c r="C21" s="15" t="s">
        <v>2</v>
      </c>
      <c r="D21" s="57"/>
      <c r="E21" s="57"/>
      <c r="F21" s="58"/>
      <c r="G21" s="58"/>
      <c r="H21" s="59"/>
      <c r="I21" s="57" t="s">
        <v>38</v>
      </c>
      <c r="J21" s="3"/>
      <c r="K21" s="3"/>
      <c r="L21" s="98"/>
      <c r="M21" s="98"/>
      <c r="N21" s="98"/>
      <c r="O21" s="98"/>
      <c r="P21" s="97"/>
      <c r="Q21" s="97"/>
      <c r="R21" s="97"/>
      <c r="S21" s="97"/>
      <c r="T21" s="97"/>
      <c r="U21" s="97"/>
      <c r="V21" s="97"/>
      <c r="W21" s="97"/>
    </row>
    <row r="22" spans="1:23" ht="30" customHeight="1">
      <c r="A22" s="97"/>
      <c r="B22" s="97"/>
      <c r="C22" s="20" t="s">
        <v>3</v>
      </c>
      <c r="D22" s="60"/>
      <c r="E22" s="60"/>
      <c r="F22" s="56"/>
      <c r="G22" s="56"/>
      <c r="H22" s="61"/>
      <c r="I22" s="56" t="s">
        <v>25</v>
      </c>
      <c r="J22" s="3"/>
      <c r="K22" s="3"/>
      <c r="L22" s="98"/>
      <c r="M22" s="98"/>
      <c r="N22" s="98"/>
      <c r="O22" s="98"/>
      <c r="P22" s="97"/>
      <c r="Q22" s="97"/>
      <c r="R22" s="97"/>
      <c r="S22" s="97"/>
      <c r="T22" s="97"/>
      <c r="U22" s="97"/>
      <c r="V22" s="97"/>
      <c r="W22" s="97"/>
    </row>
  </sheetData>
  <sortState ref="A12:W14">
    <sortCondition ref="A12:A14"/>
  </sortState>
  <mergeCells count="26"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5:V5"/>
    <mergeCell ref="A6:V6"/>
    <mergeCell ref="A15:V15"/>
    <mergeCell ref="A17:V17"/>
    <mergeCell ref="A11:V11"/>
    <mergeCell ref="I9:I10"/>
    <mergeCell ref="J9:P9"/>
    <mergeCell ref="Q9:S9"/>
    <mergeCell ref="T9:T10"/>
    <mergeCell ref="U9:U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КЮР</vt:lpstr>
      <vt:lpstr>МП</vt:lpstr>
      <vt:lpstr>Юноши</vt:lpstr>
      <vt:lpstr>Дети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2022-11-20T11:28:07Z</cp:lastPrinted>
  <dcterms:created xsi:type="dcterms:W3CDTF">2007-12-24T11:06:58Z</dcterms:created>
  <dcterms:modified xsi:type="dcterms:W3CDTF">2022-11-23T09:55:24Z</dcterms:modified>
</cp:coreProperties>
</file>